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'Feuil1'!$A$1:$H$49</definedName>
  </definedNames>
  <calcPr calcMode="manual" fullCalcOnLoad="1"/>
</workbook>
</file>

<file path=xl/sharedStrings.xml><?xml version="1.0" encoding="utf-8"?>
<sst xmlns="http://schemas.openxmlformats.org/spreadsheetml/2006/main" count="116" uniqueCount="31">
  <si>
    <t>Élevage</t>
  </si>
  <si>
    <t>Croissance Cube</t>
  </si>
  <si>
    <t>Finition Médic.</t>
  </si>
  <si>
    <t>Finition Non-médic.</t>
  </si>
  <si>
    <t>Total</t>
  </si>
  <si>
    <t>I.C.( CALC.)</t>
  </si>
  <si>
    <t>MÂLE VÉGÉTAL</t>
  </si>
  <si>
    <t>Élevage moyen</t>
  </si>
  <si>
    <t>Total ou moyenne</t>
  </si>
  <si>
    <t>MÂLE RÉGULIER</t>
  </si>
  <si>
    <t>( 1+ 4 + 6 + 7 )</t>
  </si>
  <si>
    <t>( 2 + 3 + 5 )</t>
  </si>
  <si>
    <t>Date à l'entrée</t>
  </si>
  <si>
    <t>Date à la sortie</t>
  </si>
  <si>
    <t>Durée de l'élevage</t>
  </si>
  <si>
    <t>Nombre à l'entrée</t>
  </si>
  <si>
    <t>Nombre à la sortie</t>
  </si>
  <si>
    <t>Poids à la sortie</t>
  </si>
  <si>
    <t>Poids total à la sortie</t>
  </si>
  <si>
    <t>Début granule</t>
  </si>
  <si>
    <t>Croissance Granule</t>
  </si>
  <si>
    <t>Effectif moyen</t>
  </si>
  <si>
    <t>Mortalité</t>
  </si>
  <si>
    <t>( Calculée)</t>
  </si>
  <si>
    <t>Tableau 2 - Addition des valeurs recueillies</t>
  </si>
  <si>
    <t>Nombre d'élevage ( 6,5)</t>
  </si>
  <si>
    <t>4 élevages de 7 élevages ramenés à 6,5 élevages</t>
  </si>
  <si>
    <t>3 élevages de 7 élevages ramenés à 6,5 élevages</t>
  </si>
  <si>
    <t>Tableau 3 - Élevage de poulet à griller calculé sur 6,5 élevages par année</t>
  </si>
  <si>
    <t>6,5 élevages</t>
  </si>
  <si>
    <t>( Total / 7 *6,5 )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</si>
</sst>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/yy"/>
    <numFmt numFmtId="181" formatCode="0.0"/>
    <numFmt numFmtId="182" formatCode="dd/mm/yy"/>
    <numFmt numFmtId="183" formatCode="d/mmm/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80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47"/>
  <sheetViews>
    <sheetView tabSelected="1" workbookViewId="0" topLeftCell="A17">
      <selection activeCell="J34" sqref="J34"/>
    </sheetView>
  </sheetViews>
  <sheetFormatPr defaultColWidth="11.421875" defaultRowHeight="12.75"/>
  <cols>
    <col min="1" max="1" width="15.7109375" style="0" customWidth="1"/>
    <col min="2" max="2" width="19.140625" style="0" customWidth="1"/>
    <col min="3" max="3" width="8.00390625" style="0" customWidth="1"/>
    <col min="4" max="4" width="8.140625" style="0" customWidth="1"/>
    <col min="5" max="5" width="8.421875" style="0" customWidth="1"/>
    <col min="6" max="6" width="7.8515625" style="0" customWidth="1"/>
    <col min="7" max="7" width="17.140625" style="0" customWidth="1"/>
    <col min="8" max="8" width="16.7109375" style="0" customWidth="1"/>
  </cols>
  <sheetData>
    <row r="5" spans="2:7" ht="15.75">
      <c r="B5" s="19" t="s">
        <v>28</v>
      </c>
      <c r="C5" s="11"/>
      <c r="D5" s="11"/>
      <c r="E5" s="11"/>
      <c r="F5" s="11"/>
      <c r="G5" s="11"/>
    </row>
    <row r="6" spans="2:7" ht="12.75">
      <c r="B6" s="9"/>
      <c r="C6" s="9"/>
      <c r="D6" s="9"/>
      <c r="E6" s="9"/>
      <c r="F6" s="9"/>
      <c r="G6" s="9"/>
    </row>
    <row r="7" spans="2:7" ht="12.75">
      <c r="B7" s="9"/>
      <c r="C7" s="9"/>
      <c r="D7" s="9"/>
      <c r="E7" s="9"/>
      <c r="F7" s="9"/>
      <c r="G7" s="9"/>
    </row>
    <row r="8" spans="2:7" ht="12.75">
      <c r="B8" s="9"/>
      <c r="C8" s="9"/>
      <c r="D8" s="9"/>
      <c r="E8" s="9"/>
      <c r="F8" s="12"/>
      <c r="G8" s="13"/>
    </row>
    <row r="9" spans="2:7" ht="12.75">
      <c r="B9" s="9" t="s">
        <v>9</v>
      </c>
      <c r="C9" s="9"/>
      <c r="D9" s="9"/>
      <c r="E9" s="9"/>
      <c r="F9" s="14"/>
      <c r="G9" s="14"/>
    </row>
    <row r="10" spans="2:8" ht="12.75">
      <c r="B10" s="9"/>
      <c r="C10" s="9"/>
      <c r="D10" s="9"/>
      <c r="E10" s="9"/>
      <c r="F10" s="9"/>
      <c r="G10" s="8" t="s">
        <v>10</v>
      </c>
      <c r="H10" s="8" t="s">
        <v>29</v>
      </c>
    </row>
    <row r="11" spans="2:8" ht="12.75">
      <c r="B11" s="9" t="s">
        <v>0</v>
      </c>
      <c r="C11" s="9">
        <v>1</v>
      </c>
      <c r="D11" s="1">
        <v>4</v>
      </c>
      <c r="E11" s="9">
        <v>6</v>
      </c>
      <c r="F11" s="9">
        <v>7</v>
      </c>
      <c r="G11" s="8" t="s">
        <v>8</v>
      </c>
      <c r="H11" s="8" t="s">
        <v>30</v>
      </c>
    </row>
    <row r="12" spans="2:7" ht="12.75">
      <c r="B12" s="9" t="s">
        <v>12</v>
      </c>
      <c r="C12" s="15">
        <v>37712</v>
      </c>
      <c r="D12" s="15">
        <v>37879</v>
      </c>
      <c r="E12" s="15">
        <v>37992</v>
      </c>
      <c r="F12" s="16">
        <v>38049</v>
      </c>
      <c r="G12" s="8" t="s">
        <v>7</v>
      </c>
    </row>
    <row r="13" spans="2:7" ht="12.75">
      <c r="B13" s="9" t="s">
        <v>13</v>
      </c>
      <c r="C13" s="15">
        <v>37750</v>
      </c>
      <c r="D13" s="15">
        <v>37917</v>
      </c>
      <c r="E13" s="15">
        <v>38034</v>
      </c>
      <c r="F13" s="16">
        <v>38088</v>
      </c>
      <c r="G13" s="9"/>
    </row>
    <row r="14" spans="2:7" ht="12.75">
      <c r="B14" s="9" t="s">
        <v>14</v>
      </c>
      <c r="C14" s="17">
        <f>C13-C12</f>
        <v>38</v>
      </c>
      <c r="D14" s="17">
        <f>D13-D12</f>
        <v>38</v>
      </c>
      <c r="E14" s="17">
        <f>E13-E12</f>
        <v>42</v>
      </c>
      <c r="F14" s="17">
        <f>F13-F12</f>
        <v>39</v>
      </c>
      <c r="G14" s="6">
        <f>AVERAGE(C14:E14)</f>
        <v>39.333333333333336</v>
      </c>
    </row>
    <row r="15" spans="2:8" ht="12.75">
      <c r="B15" s="9" t="s">
        <v>15</v>
      </c>
      <c r="C15" s="9">
        <v>12750</v>
      </c>
      <c r="D15" s="9">
        <v>12240</v>
      </c>
      <c r="E15" s="9">
        <v>12648</v>
      </c>
      <c r="F15" s="9">
        <v>12750</v>
      </c>
      <c r="G15" s="1">
        <f>SUM(C15:F15)</f>
        <v>50388</v>
      </c>
      <c r="H15" s="21">
        <f>G15/7*6.5</f>
        <v>46788.857142857145</v>
      </c>
    </row>
    <row r="16" spans="2:8" ht="12.75">
      <c r="B16" s="9" t="s">
        <v>16</v>
      </c>
      <c r="C16" s="17">
        <v>12290</v>
      </c>
      <c r="D16" s="17">
        <v>11970</v>
      </c>
      <c r="E16" s="17">
        <v>12350</v>
      </c>
      <c r="F16" s="17">
        <v>12425</v>
      </c>
      <c r="G16" s="1">
        <f>SUM(C16:F16)</f>
        <v>49035</v>
      </c>
      <c r="H16" s="21">
        <f>G16/7*6.5</f>
        <v>45532.5</v>
      </c>
    </row>
    <row r="17" spans="2:8" ht="12.75">
      <c r="B17" s="9" t="s">
        <v>21</v>
      </c>
      <c r="C17" s="17"/>
      <c r="D17" s="17"/>
      <c r="E17" s="17"/>
      <c r="F17" s="17"/>
      <c r="G17" s="21">
        <f>(C15+D15+E15+C16+D16+E16+F15+F16)/8</f>
        <v>12427.875</v>
      </c>
      <c r="H17" s="4"/>
    </row>
    <row r="18" spans="2:8" ht="12.75">
      <c r="B18" s="9" t="s">
        <v>17</v>
      </c>
      <c r="C18" s="18">
        <v>2.38</v>
      </c>
      <c r="D18" s="18">
        <v>2.33</v>
      </c>
      <c r="E18" s="18">
        <v>2.35</v>
      </c>
      <c r="F18" s="18">
        <v>2.41</v>
      </c>
      <c r="G18" s="7">
        <f>AVERAGE(C18:F18)</f>
        <v>2.3675</v>
      </c>
      <c r="H18" s="4"/>
    </row>
    <row r="19" spans="2:8" ht="12.75">
      <c r="B19" s="9" t="s">
        <v>18</v>
      </c>
      <c r="C19" s="17">
        <v>29230</v>
      </c>
      <c r="D19" s="17">
        <f>D16*D18</f>
        <v>27890.100000000002</v>
      </c>
      <c r="E19" s="17">
        <f>E16*E18</f>
        <v>29022.5</v>
      </c>
      <c r="F19" s="17">
        <f>F16*F18</f>
        <v>29944.25</v>
      </c>
      <c r="G19" s="4">
        <f>SUM(C19:E19)</f>
        <v>86142.6</v>
      </c>
      <c r="H19" s="4"/>
    </row>
    <row r="20" spans="2:8" ht="12.75">
      <c r="B20" s="9" t="s">
        <v>22</v>
      </c>
      <c r="C20" s="17">
        <f>C15-C16</f>
        <v>460</v>
      </c>
      <c r="D20" s="17">
        <f>D15-D16</f>
        <v>270</v>
      </c>
      <c r="E20" s="17">
        <f>E15-E16</f>
        <v>298</v>
      </c>
      <c r="F20" s="17">
        <f>F15-F16</f>
        <v>325</v>
      </c>
      <c r="G20" s="4">
        <f>SUM(C20:E20)</f>
        <v>1028</v>
      </c>
      <c r="H20" s="21">
        <f aca="true" t="shared" si="0" ref="H20:H25">G20/7*6.5</f>
        <v>954.5714285714286</v>
      </c>
    </row>
    <row r="21" spans="2:8" ht="12.75">
      <c r="B21" s="9" t="s">
        <v>19</v>
      </c>
      <c r="C21" s="17">
        <v>11030</v>
      </c>
      <c r="D21" s="17">
        <v>11000</v>
      </c>
      <c r="E21" s="17">
        <v>10540</v>
      </c>
      <c r="F21" s="17">
        <v>11500</v>
      </c>
      <c r="G21" s="4">
        <f>SUM(C21:F21)</f>
        <v>44070</v>
      </c>
      <c r="H21" s="21">
        <f t="shared" si="0"/>
        <v>40922.142857142855</v>
      </c>
    </row>
    <row r="22" spans="2:8" ht="12.75">
      <c r="B22" s="9" t="s">
        <v>20</v>
      </c>
      <c r="C22" s="17">
        <v>11010</v>
      </c>
      <c r="D22" s="17">
        <v>11010</v>
      </c>
      <c r="E22" s="17">
        <v>8120</v>
      </c>
      <c r="F22" s="17">
        <v>10800</v>
      </c>
      <c r="G22" s="4">
        <f>SUM(C22:F22)</f>
        <v>40940</v>
      </c>
      <c r="H22" s="21">
        <f t="shared" si="0"/>
        <v>38015.71428571428</v>
      </c>
    </row>
    <row r="23" spans="2:8" ht="12.75">
      <c r="B23" s="9" t="s">
        <v>1</v>
      </c>
      <c r="C23" s="17">
        <v>10040</v>
      </c>
      <c r="D23" s="17">
        <v>10060</v>
      </c>
      <c r="E23" s="17">
        <v>11030</v>
      </c>
      <c r="F23" s="17">
        <v>10300</v>
      </c>
      <c r="G23" s="4">
        <f>SUM(C23:F23)</f>
        <v>41430</v>
      </c>
      <c r="H23" s="21">
        <f t="shared" si="0"/>
        <v>38470.71428571428</v>
      </c>
    </row>
    <row r="24" spans="2:8" ht="12.75">
      <c r="B24" s="9" t="s">
        <v>2</v>
      </c>
      <c r="C24" s="17">
        <v>10070</v>
      </c>
      <c r="D24" s="17">
        <v>11040</v>
      </c>
      <c r="E24" s="17">
        <v>11040</v>
      </c>
      <c r="F24" s="17">
        <v>11200</v>
      </c>
      <c r="G24" s="4">
        <f>SUM(C24:F24)</f>
        <v>43350</v>
      </c>
      <c r="H24" s="21">
        <f t="shared" si="0"/>
        <v>40253.57142857143</v>
      </c>
    </row>
    <row r="25" spans="2:8" ht="12.75">
      <c r="B25" s="9" t="s">
        <v>3</v>
      </c>
      <c r="C25" s="17">
        <v>6520</v>
      </c>
      <c r="D25" s="17">
        <v>8000</v>
      </c>
      <c r="E25" s="17">
        <v>11020</v>
      </c>
      <c r="F25" s="17">
        <v>7000</v>
      </c>
      <c r="G25" s="4">
        <f>SUM(C25:F25)</f>
        <v>32540</v>
      </c>
      <c r="H25" s="21">
        <f t="shared" si="0"/>
        <v>30215.714285714286</v>
      </c>
    </row>
    <row r="26" spans="2:8" ht="12.75">
      <c r="B26" s="9" t="s">
        <v>4</v>
      </c>
      <c r="C26" s="17">
        <f>SUM(C21:C25)</f>
        <v>48670</v>
      </c>
      <c r="D26" s="17">
        <f>SUM(D21:D25)</f>
        <v>51110</v>
      </c>
      <c r="E26" s="17">
        <f>SUM(E21:E25)</f>
        <v>51750</v>
      </c>
      <c r="F26" s="17">
        <f>SUM(F21:F25)</f>
        <v>50800</v>
      </c>
      <c r="G26" s="4">
        <f>G21+G22+G23+G24+G25</f>
        <v>202330</v>
      </c>
      <c r="H26" s="4">
        <f>SUM(H21:H25)</f>
        <v>187877.85714285713</v>
      </c>
    </row>
    <row r="27" spans="2:7" ht="12.75">
      <c r="B27" s="9" t="s">
        <v>5</v>
      </c>
      <c r="C27" s="18">
        <f>C26/C19</f>
        <v>1.665070133424564</v>
      </c>
      <c r="D27" s="18">
        <f>D26/D19</f>
        <v>1.832549901219429</v>
      </c>
      <c r="E27" s="18">
        <f>E26/E19</f>
        <v>1.7830993194934963</v>
      </c>
      <c r="F27" s="18">
        <f>F26/F19</f>
        <v>1.6964859697604715</v>
      </c>
      <c r="G27" s="7"/>
    </row>
    <row r="28" spans="2:7" ht="12.75">
      <c r="B28" s="9"/>
      <c r="C28" s="9"/>
      <c r="D28" s="9"/>
      <c r="E28" s="9"/>
      <c r="F28" s="9"/>
      <c r="G28" s="1"/>
    </row>
    <row r="29" spans="2:8" ht="12.75">
      <c r="B29" s="9" t="s">
        <v>6</v>
      </c>
      <c r="C29" s="9"/>
      <c r="D29" s="9"/>
      <c r="E29" s="9"/>
      <c r="F29" s="9"/>
      <c r="G29" s="8" t="s">
        <v>11</v>
      </c>
      <c r="H29" s="8" t="s">
        <v>29</v>
      </c>
    </row>
    <row r="30" spans="2:8" ht="12.75">
      <c r="B30" s="9"/>
      <c r="C30" s="9"/>
      <c r="D30" s="9"/>
      <c r="E30" s="9"/>
      <c r="F30" s="9"/>
      <c r="G30" s="8" t="s">
        <v>8</v>
      </c>
      <c r="H30" s="8" t="s">
        <v>30</v>
      </c>
    </row>
    <row r="31" spans="2:7" ht="12.75">
      <c r="B31" s="9" t="s">
        <v>0</v>
      </c>
      <c r="C31" s="9">
        <v>2</v>
      </c>
      <c r="D31" s="9">
        <v>3</v>
      </c>
      <c r="E31" s="9">
        <v>5</v>
      </c>
      <c r="F31" s="9"/>
      <c r="G31" s="8" t="s">
        <v>7</v>
      </c>
    </row>
    <row r="32" spans="2:7" ht="12.75">
      <c r="B32" s="9" t="s">
        <v>12</v>
      </c>
      <c r="C32" s="15">
        <v>37768</v>
      </c>
      <c r="D32" s="15">
        <v>37823</v>
      </c>
      <c r="E32" s="15">
        <v>37935</v>
      </c>
      <c r="F32" s="9"/>
      <c r="G32" s="9"/>
    </row>
    <row r="33" spans="2:7" ht="12.75">
      <c r="B33" s="9" t="s">
        <v>13</v>
      </c>
      <c r="C33" s="15">
        <v>37809</v>
      </c>
      <c r="D33" s="15">
        <v>37861</v>
      </c>
      <c r="E33" s="15">
        <v>37974</v>
      </c>
      <c r="F33" s="9"/>
      <c r="G33" s="1"/>
    </row>
    <row r="34" spans="2:7" ht="12.75">
      <c r="B34" s="9" t="s">
        <v>14</v>
      </c>
      <c r="C34" s="17">
        <f>C33-C32</f>
        <v>41</v>
      </c>
      <c r="D34" s="17">
        <f>D33-D32</f>
        <v>38</v>
      </c>
      <c r="E34" s="17">
        <f>E33-E32</f>
        <v>39</v>
      </c>
      <c r="F34" s="9"/>
      <c r="G34" s="6">
        <f>AVERAGE(C34:E34)</f>
        <v>39.333333333333336</v>
      </c>
    </row>
    <row r="35" spans="2:8" ht="12.75">
      <c r="B35" s="9" t="s">
        <v>15</v>
      </c>
      <c r="C35" s="9">
        <v>12875</v>
      </c>
      <c r="D35" s="9">
        <v>12875</v>
      </c>
      <c r="E35" s="9">
        <v>12875</v>
      </c>
      <c r="F35" s="9"/>
      <c r="G35" s="4">
        <f>SUM(C35:E35)</f>
        <v>38625</v>
      </c>
      <c r="H35" s="24">
        <f>G35/7*6.5</f>
        <v>35866.07142857143</v>
      </c>
    </row>
    <row r="36" spans="2:8" ht="12.75">
      <c r="B36" s="9" t="s">
        <v>16</v>
      </c>
      <c r="C36" s="17">
        <v>12760</v>
      </c>
      <c r="D36" s="17">
        <v>12570</v>
      </c>
      <c r="E36" s="17">
        <v>12576</v>
      </c>
      <c r="F36" s="9"/>
      <c r="G36" s="4">
        <f>SUM(C36:E36)</f>
        <v>37906</v>
      </c>
      <c r="H36" s="24">
        <f>G36/7*6.5</f>
        <v>35198.42857142857</v>
      </c>
    </row>
    <row r="37" spans="2:8" ht="12.75">
      <c r="B37" s="9" t="s">
        <v>21</v>
      </c>
      <c r="C37" s="17"/>
      <c r="D37" s="17"/>
      <c r="E37" s="17"/>
      <c r="F37" s="9"/>
      <c r="G37" s="21">
        <f>(C35+D35+E35+C36+D36+E36)/6</f>
        <v>12755.166666666666</v>
      </c>
      <c r="H37" s="20"/>
    </row>
    <row r="38" spans="2:8" ht="12.75">
      <c r="B38" s="9" t="s">
        <v>17</v>
      </c>
      <c r="C38" s="9">
        <v>2.36</v>
      </c>
      <c r="D38" s="9">
        <v>2.36</v>
      </c>
      <c r="E38" s="9">
        <v>2.25</v>
      </c>
      <c r="F38" s="9"/>
      <c r="G38" s="7">
        <f>AVERAGE(C38:E38)</f>
        <v>2.3233333333333333</v>
      </c>
      <c r="H38" s="20"/>
    </row>
    <row r="39" spans="2:8" ht="12.75">
      <c r="B39" s="9" t="s">
        <v>18</v>
      </c>
      <c r="C39" s="17">
        <f>C36*C38</f>
        <v>30113.6</v>
      </c>
      <c r="D39" s="17">
        <f>D36*D38</f>
        <v>29665.199999999997</v>
      </c>
      <c r="E39" s="17">
        <f>E36*E38</f>
        <v>28296</v>
      </c>
      <c r="F39" s="9"/>
      <c r="G39" s="4">
        <f aca="true" t="shared" si="1" ref="G39:G45">SUM(C39:E39)</f>
        <v>88074.79999999999</v>
      </c>
      <c r="H39" s="20"/>
    </row>
    <row r="40" spans="2:8" ht="12.75">
      <c r="B40" s="9" t="s">
        <v>22</v>
      </c>
      <c r="C40" s="17">
        <f>C35-C36</f>
        <v>115</v>
      </c>
      <c r="D40" s="17">
        <f>D35-D36</f>
        <v>305</v>
      </c>
      <c r="E40" s="17">
        <f>E35-E36</f>
        <v>299</v>
      </c>
      <c r="F40" s="9"/>
      <c r="G40" s="4">
        <f t="shared" si="1"/>
        <v>719</v>
      </c>
      <c r="H40" s="24">
        <f aca="true" t="shared" si="2" ref="H40:H45">G40/7*6.5</f>
        <v>667.6428571428571</v>
      </c>
    </row>
    <row r="41" spans="2:8" ht="12.75">
      <c r="B41" s="9" t="s">
        <v>19</v>
      </c>
      <c r="C41" s="17">
        <v>12200</v>
      </c>
      <c r="D41" s="17">
        <v>11000</v>
      </c>
      <c r="E41" s="17">
        <v>11000</v>
      </c>
      <c r="F41" s="9"/>
      <c r="G41" s="4">
        <f t="shared" si="1"/>
        <v>34200</v>
      </c>
      <c r="H41" s="24">
        <f t="shared" si="2"/>
        <v>31757.142857142855</v>
      </c>
    </row>
    <row r="42" spans="2:8" ht="12.75">
      <c r="B42" s="9" t="s">
        <v>20</v>
      </c>
      <c r="C42" s="17">
        <v>9670</v>
      </c>
      <c r="D42" s="17">
        <v>9510</v>
      </c>
      <c r="E42" s="17">
        <v>7990</v>
      </c>
      <c r="F42" s="9"/>
      <c r="G42" s="4">
        <f t="shared" si="1"/>
        <v>27170</v>
      </c>
      <c r="H42" s="24">
        <f t="shared" si="2"/>
        <v>25229.285714285714</v>
      </c>
    </row>
    <row r="43" spans="2:8" ht="12.75">
      <c r="B43" s="9" t="s">
        <v>1</v>
      </c>
      <c r="C43" s="17">
        <v>11410</v>
      </c>
      <c r="D43" s="17">
        <v>11360</v>
      </c>
      <c r="E43" s="17">
        <v>11010</v>
      </c>
      <c r="F43" s="9"/>
      <c r="G43" s="4">
        <f t="shared" si="1"/>
        <v>33780</v>
      </c>
      <c r="H43" s="24">
        <f t="shared" si="2"/>
        <v>31367.142857142855</v>
      </c>
    </row>
    <row r="44" spans="2:8" ht="12.75">
      <c r="B44" s="9" t="s">
        <v>2</v>
      </c>
      <c r="C44" s="17">
        <v>11150</v>
      </c>
      <c r="D44" s="17">
        <v>11030</v>
      </c>
      <c r="E44" s="17">
        <v>11020</v>
      </c>
      <c r="F44" s="9"/>
      <c r="G44" s="4">
        <f t="shared" si="1"/>
        <v>33200</v>
      </c>
      <c r="H44" s="24">
        <f t="shared" si="2"/>
        <v>30828.57142857143</v>
      </c>
    </row>
    <row r="45" spans="2:8" ht="12.75">
      <c r="B45" s="9" t="s">
        <v>3</v>
      </c>
      <c r="C45" s="17">
        <v>7190</v>
      </c>
      <c r="D45" s="17">
        <v>8800</v>
      </c>
      <c r="E45" s="17">
        <v>9720</v>
      </c>
      <c r="F45" s="9"/>
      <c r="G45" s="4">
        <f t="shared" si="1"/>
        <v>25710</v>
      </c>
      <c r="H45" s="24">
        <f t="shared" si="2"/>
        <v>23873.571428571428</v>
      </c>
    </row>
    <row r="46" spans="2:8" ht="12.75">
      <c r="B46" s="9" t="s">
        <v>4</v>
      </c>
      <c r="C46" s="17">
        <f>SUM(C41:C45)</f>
        <v>51620</v>
      </c>
      <c r="D46" s="17">
        <f>SUM(D41:D45)</f>
        <v>51700</v>
      </c>
      <c r="E46" s="17">
        <f>SUM(E41:E45)</f>
        <v>50740</v>
      </c>
      <c r="F46" s="9"/>
      <c r="G46" s="4">
        <f>SUM(G41:G45)</f>
        <v>154060</v>
      </c>
      <c r="H46" s="20">
        <f>SUM(H41:H45)</f>
        <v>143055.7142857143</v>
      </c>
    </row>
    <row r="47" spans="2:7" ht="12.75">
      <c r="B47" s="9" t="s">
        <v>5</v>
      </c>
      <c r="C47" s="18">
        <f>C46/C39</f>
        <v>1.7141756548536211</v>
      </c>
      <c r="D47" s="18">
        <f>D46/D39</f>
        <v>1.7427827892614918</v>
      </c>
      <c r="E47" s="18">
        <f>E46/E39</f>
        <v>1.7931863160870793</v>
      </c>
      <c r="F47" s="9"/>
      <c r="G47" s="7"/>
    </row>
  </sheetData>
  <printOptions/>
  <pageMargins left="0.75" right="0.75" top="1" bottom="1" header="0.4921259845" footer="0.492125984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0"/>
  <sheetViews>
    <sheetView workbookViewId="0" topLeftCell="A1">
      <selection activeCell="B5" sqref="B5"/>
    </sheetView>
  </sheetViews>
  <sheetFormatPr defaultColWidth="11.421875" defaultRowHeight="12.75"/>
  <cols>
    <col min="2" max="2" width="11.421875" style="10" customWidth="1"/>
    <col min="3" max="3" width="21.7109375" style="0" customWidth="1"/>
    <col min="4" max="4" width="10.00390625" style="0" customWidth="1"/>
  </cols>
  <sheetData>
    <row r="4" spans="3:4" ht="12.75">
      <c r="C4" t="s">
        <v>0</v>
      </c>
      <c r="D4">
        <v>1</v>
      </c>
    </row>
    <row r="5" spans="3:4" ht="12.75">
      <c r="C5" t="s">
        <v>12</v>
      </c>
      <c r="D5" s="2">
        <v>37712</v>
      </c>
    </row>
    <row r="6" spans="3:4" ht="12.75">
      <c r="C6" t="s">
        <v>13</v>
      </c>
      <c r="D6" s="2">
        <v>37750</v>
      </c>
    </row>
    <row r="7" spans="2:4" ht="12.75">
      <c r="B7" s="10" t="s">
        <v>23</v>
      </c>
      <c r="C7" t="s">
        <v>14</v>
      </c>
      <c r="D7" s="3">
        <f>D6-D5</f>
        <v>38</v>
      </c>
    </row>
    <row r="8" spans="3:4" ht="12.75">
      <c r="C8" t="s">
        <v>15</v>
      </c>
      <c r="D8">
        <v>12750</v>
      </c>
    </row>
    <row r="9" spans="3:4" ht="12.75">
      <c r="C9" t="s">
        <v>16</v>
      </c>
      <c r="D9" s="3">
        <v>12290</v>
      </c>
    </row>
    <row r="10" spans="3:4" ht="12.75">
      <c r="C10" t="s">
        <v>21</v>
      </c>
      <c r="D10" s="3"/>
    </row>
    <row r="11" spans="3:4" ht="12.75">
      <c r="C11" t="s">
        <v>17</v>
      </c>
      <c r="D11" s="5">
        <v>2.38</v>
      </c>
    </row>
    <row r="12" spans="2:4" ht="12.75">
      <c r="B12" s="10" t="s">
        <v>23</v>
      </c>
      <c r="C12" t="s">
        <v>18</v>
      </c>
      <c r="D12" s="3">
        <v>29230</v>
      </c>
    </row>
    <row r="13" spans="2:4" ht="12.75">
      <c r="B13" s="10" t="s">
        <v>23</v>
      </c>
      <c r="C13" t="s">
        <v>22</v>
      </c>
      <c r="D13" s="3">
        <f>D8-D9</f>
        <v>460</v>
      </c>
    </row>
    <row r="14" spans="3:4" ht="12.75">
      <c r="C14" t="s">
        <v>19</v>
      </c>
      <c r="D14" s="3">
        <v>11030</v>
      </c>
    </row>
    <row r="15" spans="3:4" ht="12.75">
      <c r="C15" t="s">
        <v>20</v>
      </c>
      <c r="D15" s="3">
        <v>11010</v>
      </c>
    </row>
    <row r="16" spans="3:4" ht="12.75">
      <c r="C16" t="s">
        <v>1</v>
      </c>
      <c r="D16" s="3">
        <v>10040</v>
      </c>
    </row>
    <row r="17" spans="3:4" ht="12.75">
      <c r="C17" t="s">
        <v>2</v>
      </c>
      <c r="D17" s="3">
        <v>10070</v>
      </c>
    </row>
    <row r="18" spans="3:4" ht="12.75">
      <c r="C18" t="s">
        <v>3</v>
      </c>
      <c r="D18" s="3">
        <v>6520</v>
      </c>
    </row>
    <row r="19" spans="2:4" ht="12.75">
      <c r="B19" s="10" t="s">
        <v>23</v>
      </c>
      <c r="C19" t="s">
        <v>4</v>
      </c>
      <c r="D19" s="3">
        <f>SUM(D14:D18)</f>
        <v>48670</v>
      </c>
    </row>
    <row r="20" spans="2:4" ht="12.75">
      <c r="B20" s="10" t="s">
        <v>23</v>
      </c>
      <c r="C20" t="s">
        <v>5</v>
      </c>
      <c r="D20" s="5">
        <f>D19/D12</f>
        <v>1.665070133424564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7"/>
  <sheetViews>
    <sheetView workbookViewId="0" topLeftCell="A1">
      <selection activeCell="H14" sqref="H1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9.7109375" style="0" customWidth="1"/>
    <col min="5" max="5" width="10.421875" style="0" customWidth="1"/>
    <col min="6" max="6" width="10.57421875" style="0" customWidth="1"/>
    <col min="7" max="7" width="17.140625" style="0" customWidth="1"/>
  </cols>
  <sheetData>
    <row r="3" spans="2:8" ht="15.75">
      <c r="B3" s="19" t="s">
        <v>24</v>
      </c>
      <c r="C3" s="11"/>
      <c r="D3" s="11"/>
      <c r="E3" s="11"/>
      <c r="F3" s="11"/>
      <c r="G3" s="11"/>
      <c r="H3" s="9"/>
    </row>
    <row r="4" spans="2:8" ht="12.75">
      <c r="B4" s="9"/>
      <c r="C4" s="9"/>
      <c r="D4" s="9"/>
      <c r="E4" s="9"/>
      <c r="F4" s="9"/>
      <c r="G4" s="9"/>
      <c r="H4" s="9"/>
    </row>
    <row r="5" spans="2:8" ht="12.75">
      <c r="B5" s="9"/>
      <c r="C5" s="9"/>
      <c r="D5" s="9"/>
      <c r="E5" s="9"/>
      <c r="F5" s="9"/>
      <c r="G5" s="9"/>
      <c r="H5" s="9"/>
    </row>
    <row r="6" spans="2:8" ht="12.75">
      <c r="B6" s="9"/>
      <c r="C6" s="9"/>
      <c r="D6" s="9"/>
      <c r="E6" s="9"/>
      <c r="F6" s="12"/>
      <c r="G6" s="13"/>
      <c r="H6" s="9"/>
    </row>
    <row r="7" spans="2:8" ht="12.75">
      <c r="B7" s="9" t="s">
        <v>9</v>
      </c>
      <c r="C7" s="9"/>
      <c r="D7" s="9"/>
      <c r="E7" s="9"/>
      <c r="F7" s="14"/>
      <c r="G7" s="14"/>
      <c r="H7" s="9"/>
    </row>
    <row r="8" spans="2:8" ht="12.75">
      <c r="B8" s="9"/>
      <c r="C8" s="9"/>
      <c r="D8" s="9"/>
      <c r="E8" s="9"/>
      <c r="F8" s="9"/>
      <c r="G8" s="8" t="s">
        <v>10</v>
      </c>
      <c r="H8" s="9"/>
    </row>
    <row r="9" spans="2:8" ht="12.75">
      <c r="B9" s="9" t="s">
        <v>0</v>
      </c>
      <c r="C9" s="9">
        <v>1</v>
      </c>
      <c r="D9" s="1">
        <v>4</v>
      </c>
      <c r="E9" s="9">
        <v>6</v>
      </c>
      <c r="F9" s="9">
        <v>7</v>
      </c>
      <c r="G9" s="8" t="s">
        <v>8</v>
      </c>
      <c r="H9" s="9"/>
    </row>
    <row r="10" spans="2:8" ht="12.75">
      <c r="B10" s="9" t="s">
        <v>12</v>
      </c>
      <c r="C10" s="15">
        <v>37712</v>
      </c>
      <c r="D10" s="15">
        <v>37879</v>
      </c>
      <c r="E10" s="15">
        <v>37992</v>
      </c>
      <c r="F10" s="16">
        <v>38049</v>
      </c>
      <c r="G10" s="8" t="s">
        <v>7</v>
      </c>
      <c r="H10" s="9"/>
    </row>
    <row r="11" spans="2:8" ht="12.75">
      <c r="B11" s="9" t="s">
        <v>13</v>
      </c>
      <c r="C11" s="15">
        <v>37750</v>
      </c>
      <c r="D11" s="15">
        <v>37917</v>
      </c>
      <c r="E11" s="15">
        <v>38034</v>
      </c>
      <c r="F11" s="16">
        <v>38088</v>
      </c>
      <c r="G11" s="9"/>
      <c r="H11" s="9"/>
    </row>
    <row r="12" spans="2:8" ht="12.75">
      <c r="B12" s="9" t="s">
        <v>14</v>
      </c>
      <c r="C12" s="17">
        <f>C11-C10</f>
        <v>38</v>
      </c>
      <c r="D12" s="17">
        <f>D11-D10</f>
        <v>38</v>
      </c>
      <c r="E12" s="17">
        <f>E11-E10</f>
        <v>42</v>
      </c>
      <c r="F12" s="17">
        <f>F11-F10</f>
        <v>39</v>
      </c>
      <c r="G12" s="6">
        <f>AVERAGE(C12:E12)</f>
        <v>39.333333333333336</v>
      </c>
      <c r="H12" s="9"/>
    </row>
    <row r="13" spans="2:8" ht="12.75">
      <c r="B13" s="9" t="s">
        <v>15</v>
      </c>
      <c r="C13" s="9">
        <v>12750</v>
      </c>
      <c r="D13" s="9">
        <v>12240</v>
      </c>
      <c r="E13" s="9">
        <v>12648</v>
      </c>
      <c r="F13" s="9">
        <v>12750</v>
      </c>
      <c r="G13" s="1">
        <f>SUM(C13:F13)</f>
        <v>50388</v>
      </c>
      <c r="H13" s="9"/>
    </row>
    <row r="14" spans="2:8" ht="12.75">
      <c r="B14" s="9" t="s">
        <v>16</v>
      </c>
      <c r="C14" s="17">
        <v>12290</v>
      </c>
      <c r="D14" s="17">
        <v>11970</v>
      </c>
      <c r="E14" s="17">
        <v>12350</v>
      </c>
      <c r="F14" s="17">
        <v>12425</v>
      </c>
      <c r="G14" s="1">
        <f>SUM(C14:F14)</f>
        <v>49035</v>
      </c>
      <c r="H14" s="9"/>
    </row>
    <row r="15" spans="2:8" ht="12.75">
      <c r="B15" s="9" t="s">
        <v>21</v>
      </c>
      <c r="C15" s="17"/>
      <c r="D15" s="17"/>
      <c r="E15" s="17"/>
      <c r="F15" s="17"/>
      <c r="G15" s="21">
        <f>(C13+D13+E13+C14+D14+E14+F13+F14)/8</f>
        <v>12427.875</v>
      </c>
      <c r="H15" s="9"/>
    </row>
    <row r="16" spans="2:8" ht="12.75">
      <c r="B16" s="9" t="s">
        <v>17</v>
      </c>
      <c r="C16" s="18">
        <v>2.38</v>
      </c>
      <c r="D16" s="18">
        <v>2.33</v>
      </c>
      <c r="E16" s="18">
        <v>2.35</v>
      </c>
      <c r="F16" s="18">
        <v>2.41</v>
      </c>
      <c r="G16" s="22">
        <f>AVERAGE(C16:F16)</f>
        <v>2.3675</v>
      </c>
      <c r="H16" s="9"/>
    </row>
    <row r="17" spans="2:8" ht="12.75">
      <c r="B17" s="9" t="s">
        <v>18</v>
      </c>
      <c r="C17" s="17">
        <v>29230</v>
      </c>
      <c r="D17" s="17">
        <f>D14*D16</f>
        <v>27890.100000000002</v>
      </c>
      <c r="E17" s="17">
        <f>E14*E16</f>
        <v>29022.5</v>
      </c>
      <c r="F17" s="17">
        <f>F14*F16</f>
        <v>29944.25</v>
      </c>
      <c r="G17" s="4">
        <f>SUM(C17:E17)</f>
        <v>86142.6</v>
      </c>
      <c r="H17" s="9"/>
    </row>
    <row r="18" spans="2:8" ht="12.75">
      <c r="B18" s="9" t="s">
        <v>22</v>
      </c>
      <c r="C18" s="17">
        <f>C13-C14</f>
        <v>460</v>
      </c>
      <c r="D18" s="17">
        <f>D13-D14</f>
        <v>270</v>
      </c>
      <c r="E18" s="17">
        <f>E13-E14</f>
        <v>298</v>
      </c>
      <c r="F18" s="17">
        <f>F13-F14</f>
        <v>325</v>
      </c>
      <c r="G18" s="4">
        <f>SUM(C18:E18)</f>
        <v>1028</v>
      </c>
      <c r="H18" s="9"/>
    </row>
    <row r="19" spans="2:8" ht="12.75">
      <c r="B19" s="9" t="s">
        <v>19</v>
      </c>
      <c r="C19" s="17">
        <v>11030</v>
      </c>
      <c r="D19" s="17">
        <v>11000</v>
      </c>
      <c r="E19" s="17">
        <v>10540</v>
      </c>
      <c r="F19" s="17">
        <v>11500</v>
      </c>
      <c r="G19" s="4">
        <f>SUM(C19:F19)</f>
        <v>44070</v>
      </c>
      <c r="H19" s="9"/>
    </row>
    <row r="20" spans="2:8" ht="12.75">
      <c r="B20" s="9" t="s">
        <v>20</v>
      </c>
      <c r="C20" s="17">
        <v>11010</v>
      </c>
      <c r="D20" s="17">
        <v>11010</v>
      </c>
      <c r="E20" s="17">
        <v>8120</v>
      </c>
      <c r="F20" s="17">
        <v>10800</v>
      </c>
      <c r="G20" s="4">
        <f>SUM(C20:F20)</f>
        <v>40940</v>
      </c>
      <c r="H20" s="9"/>
    </row>
    <row r="21" spans="2:8" ht="12.75">
      <c r="B21" s="9" t="s">
        <v>1</v>
      </c>
      <c r="C21" s="17">
        <v>10040</v>
      </c>
      <c r="D21" s="17">
        <v>10060</v>
      </c>
      <c r="E21" s="17">
        <v>11030</v>
      </c>
      <c r="F21" s="17">
        <v>10300</v>
      </c>
      <c r="G21" s="4">
        <f>SUM(C21:F21)</f>
        <v>41430</v>
      </c>
      <c r="H21" s="9"/>
    </row>
    <row r="22" spans="2:8" ht="12.75">
      <c r="B22" s="9" t="s">
        <v>2</v>
      </c>
      <c r="C22" s="17">
        <v>10070</v>
      </c>
      <c r="D22" s="17">
        <v>11040</v>
      </c>
      <c r="E22" s="17">
        <v>11040</v>
      </c>
      <c r="F22" s="17">
        <v>11200</v>
      </c>
      <c r="G22" s="4">
        <f>SUM(C22:F22)</f>
        <v>43350</v>
      </c>
      <c r="H22" s="9"/>
    </row>
    <row r="23" spans="2:8" ht="12.75">
      <c r="B23" s="9" t="s">
        <v>3</v>
      </c>
      <c r="C23" s="17">
        <v>6520</v>
      </c>
      <c r="D23" s="17">
        <v>8000</v>
      </c>
      <c r="E23" s="17">
        <v>11020</v>
      </c>
      <c r="F23" s="17">
        <v>7000</v>
      </c>
      <c r="G23" s="4">
        <f>SUM(C23:F23)</f>
        <v>32540</v>
      </c>
      <c r="H23" s="9"/>
    </row>
    <row r="24" spans="2:8" ht="12.75">
      <c r="B24" s="9" t="s">
        <v>4</v>
      </c>
      <c r="C24" s="17">
        <f>SUM(C19:C23)</f>
        <v>48670</v>
      </c>
      <c r="D24" s="17">
        <f>SUM(D19:D23)</f>
        <v>51110</v>
      </c>
      <c r="E24" s="17">
        <f>SUM(E19:E23)</f>
        <v>51750</v>
      </c>
      <c r="F24" s="17">
        <f>SUM(F19:F23)</f>
        <v>50800</v>
      </c>
      <c r="G24" s="4">
        <f>G19+G20+G21+G22+G23</f>
        <v>202330</v>
      </c>
      <c r="H24" s="9"/>
    </row>
    <row r="25" spans="2:8" ht="12.75">
      <c r="B25" s="9" t="s">
        <v>5</v>
      </c>
      <c r="C25" s="18">
        <f>C24/C17</f>
        <v>1.665070133424564</v>
      </c>
      <c r="D25" s="18">
        <f>D24/D17</f>
        <v>1.832549901219429</v>
      </c>
      <c r="E25" s="18">
        <f>E24/E17</f>
        <v>1.7830993194934963</v>
      </c>
      <c r="F25" s="18">
        <f>F24/F17</f>
        <v>1.6964859697604715</v>
      </c>
      <c r="G25" s="7"/>
      <c r="H25" s="9"/>
    </row>
    <row r="26" spans="2:8" ht="12.75">
      <c r="B26" s="9" t="s">
        <v>25</v>
      </c>
      <c r="C26" s="18" t="s">
        <v>26</v>
      </c>
      <c r="D26" s="18"/>
      <c r="E26" s="18"/>
      <c r="F26" s="18"/>
      <c r="G26" s="23">
        <v>3.71</v>
      </c>
      <c r="H26" s="9"/>
    </row>
    <row r="27" spans="2:8" ht="12.75">
      <c r="B27" s="9"/>
      <c r="C27" s="9"/>
      <c r="D27" s="9"/>
      <c r="E27" s="9"/>
      <c r="F27" s="9"/>
      <c r="G27" s="1"/>
      <c r="H27" s="9"/>
    </row>
    <row r="28" spans="2:8" ht="12.75">
      <c r="B28" s="9" t="s">
        <v>6</v>
      </c>
      <c r="C28" s="9"/>
      <c r="D28" s="9"/>
      <c r="E28" s="9"/>
      <c r="F28" s="9"/>
      <c r="G28" s="8" t="s">
        <v>11</v>
      </c>
      <c r="H28" s="9"/>
    </row>
    <row r="29" spans="2:8" ht="12.75">
      <c r="B29" s="9"/>
      <c r="C29" s="9"/>
      <c r="D29" s="9"/>
      <c r="E29" s="9"/>
      <c r="F29" s="9"/>
      <c r="G29" s="8" t="s">
        <v>8</v>
      </c>
      <c r="H29" s="9"/>
    </row>
    <row r="30" spans="2:8" ht="12.75">
      <c r="B30" s="9" t="s">
        <v>0</v>
      </c>
      <c r="C30" s="9">
        <v>2</v>
      </c>
      <c r="D30" s="9">
        <v>3</v>
      </c>
      <c r="E30" s="9">
        <v>5</v>
      </c>
      <c r="F30" s="9"/>
      <c r="G30" s="8" t="s">
        <v>7</v>
      </c>
      <c r="H30" s="9"/>
    </row>
    <row r="31" spans="2:8" ht="12.75">
      <c r="B31" s="9" t="s">
        <v>12</v>
      </c>
      <c r="C31" s="15">
        <v>37768</v>
      </c>
      <c r="D31" s="15">
        <v>37823</v>
      </c>
      <c r="E31" s="15">
        <v>37935</v>
      </c>
      <c r="F31" s="9"/>
      <c r="G31" s="9"/>
      <c r="H31" s="9"/>
    </row>
    <row r="32" spans="2:8" ht="12.75">
      <c r="B32" s="9" t="s">
        <v>13</v>
      </c>
      <c r="C32" s="15">
        <v>37809</v>
      </c>
      <c r="D32" s="15">
        <v>37861</v>
      </c>
      <c r="E32" s="15">
        <v>37974</v>
      </c>
      <c r="F32" s="9"/>
      <c r="G32" s="1"/>
      <c r="H32" s="9"/>
    </row>
    <row r="33" spans="2:8" ht="12.75">
      <c r="B33" s="9" t="s">
        <v>14</v>
      </c>
      <c r="C33" s="17">
        <f>C32-C31</f>
        <v>41</v>
      </c>
      <c r="D33" s="17">
        <f>D32-D31</f>
        <v>38</v>
      </c>
      <c r="E33" s="17">
        <f>E32-E31</f>
        <v>39</v>
      </c>
      <c r="F33" s="9"/>
      <c r="G33" s="6">
        <f>AVERAGE(C33:E33)</f>
        <v>39.333333333333336</v>
      </c>
      <c r="H33" s="9"/>
    </row>
    <row r="34" spans="2:8" ht="12.75">
      <c r="B34" s="9" t="s">
        <v>15</v>
      </c>
      <c r="C34" s="9">
        <v>12875</v>
      </c>
      <c r="D34" s="9">
        <v>12875</v>
      </c>
      <c r="E34" s="9">
        <v>12875</v>
      </c>
      <c r="F34" s="9"/>
      <c r="G34" s="4">
        <f>SUM(C34:E34)</f>
        <v>38625</v>
      </c>
      <c r="H34" s="9"/>
    </row>
    <row r="35" spans="2:8" ht="12.75">
      <c r="B35" s="9" t="s">
        <v>16</v>
      </c>
      <c r="C35" s="17">
        <v>12760</v>
      </c>
      <c r="D35" s="17">
        <v>12570</v>
      </c>
      <c r="E35" s="17">
        <v>12576</v>
      </c>
      <c r="F35" s="9"/>
      <c r="G35" s="4">
        <f>SUM(C35:E35)</f>
        <v>37906</v>
      </c>
      <c r="H35" s="9"/>
    </row>
    <row r="36" spans="2:8" ht="12.75">
      <c r="B36" s="9" t="s">
        <v>21</v>
      </c>
      <c r="C36" s="17"/>
      <c r="D36" s="17"/>
      <c r="E36" s="17"/>
      <c r="F36" s="9"/>
      <c r="G36" s="21">
        <f>(C34+D34+E34+C35+D35+E35)/6</f>
        <v>12755.166666666666</v>
      </c>
      <c r="H36" s="9"/>
    </row>
    <row r="37" spans="2:8" ht="12.75">
      <c r="B37" s="9" t="s">
        <v>17</v>
      </c>
      <c r="C37" s="9">
        <v>2.36</v>
      </c>
      <c r="D37" s="9">
        <v>2.36</v>
      </c>
      <c r="E37" s="9">
        <v>2.25</v>
      </c>
      <c r="F37" s="9"/>
      <c r="G37" s="22">
        <f>AVERAGE(C37:E37)</f>
        <v>2.3233333333333333</v>
      </c>
      <c r="H37" s="9"/>
    </row>
    <row r="38" spans="2:8" ht="12.75">
      <c r="B38" s="9" t="s">
        <v>18</v>
      </c>
      <c r="C38" s="17">
        <f>C35*C37</f>
        <v>30113.6</v>
      </c>
      <c r="D38" s="17">
        <f>D35*D37</f>
        <v>29665.199999999997</v>
      </c>
      <c r="E38" s="17">
        <f>E35*E37</f>
        <v>28296</v>
      </c>
      <c r="F38" s="9"/>
      <c r="G38" s="4">
        <f aca="true" t="shared" si="0" ref="G38:G44">SUM(C38:E38)</f>
        <v>88074.79999999999</v>
      </c>
      <c r="H38" s="9"/>
    </row>
    <row r="39" spans="2:8" ht="12.75">
      <c r="B39" s="9" t="s">
        <v>22</v>
      </c>
      <c r="C39" s="17">
        <f>C34-C35</f>
        <v>115</v>
      </c>
      <c r="D39" s="17">
        <f>D34-D35</f>
        <v>305</v>
      </c>
      <c r="E39" s="17">
        <f>E34-E35</f>
        <v>299</v>
      </c>
      <c r="F39" s="9"/>
      <c r="G39" s="4">
        <f t="shared" si="0"/>
        <v>719</v>
      </c>
      <c r="H39" s="9"/>
    </row>
    <row r="40" spans="2:8" ht="12.75">
      <c r="B40" s="9" t="s">
        <v>19</v>
      </c>
      <c r="C40" s="17">
        <v>12200</v>
      </c>
      <c r="D40" s="17">
        <v>11000</v>
      </c>
      <c r="E40" s="17">
        <v>11000</v>
      </c>
      <c r="F40" s="9"/>
      <c r="G40" s="4">
        <f t="shared" si="0"/>
        <v>34200</v>
      </c>
      <c r="H40" s="9"/>
    </row>
    <row r="41" spans="2:8" ht="12.75">
      <c r="B41" s="9" t="s">
        <v>20</v>
      </c>
      <c r="C41" s="17">
        <v>9670</v>
      </c>
      <c r="D41" s="17">
        <v>9510</v>
      </c>
      <c r="E41" s="17">
        <v>7990</v>
      </c>
      <c r="F41" s="9"/>
      <c r="G41" s="4">
        <f t="shared" si="0"/>
        <v>27170</v>
      </c>
      <c r="H41" s="9"/>
    </row>
    <row r="42" spans="2:8" ht="12.75">
      <c r="B42" s="9" t="s">
        <v>1</v>
      </c>
      <c r="C42" s="17">
        <v>11410</v>
      </c>
      <c r="D42" s="17">
        <v>11360</v>
      </c>
      <c r="E42" s="17">
        <v>11010</v>
      </c>
      <c r="F42" s="9"/>
      <c r="G42" s="4">
        <f t="shared" si="0"/>
        <v>33780</v>
      </c>
      <c r="H42" s="9"/>
    </row>
    <row r="43" spans="2:8" ht="12.75">
      <c r="B43" s="9" t="s">
        <v>2</v>
      </c>
      <c r="C43" s="17">
        <v>11150</v>
      </c>
      <c r="D43" s="17">
        <v>11030</v>
      </c>
      <c r="E43" s="17">
        <v>11020</v>
      </c>
      <c r="F43" s="9"/>
      <c r="G43" s="4">
        <f t="shared" si="0"/>
        <v>33200</v>
      </c>
      <c r="H43" s="9"/>
    </row>
    <row r="44" spans="2:8" ht="12.75">
      <c r="B44" s="9" t="s">
        <v>3</v>
      </c>
      <c r="C44" s="17">
        <v>7190</v>
      </c>
      <c r="D44" s="17">
        <v>8800</v>
      </c>
      <c r="E44" s="17">
        <v>9720</v>
      </c>
      <c r="F44" s="9"/>
      <c r="G44" s="4">
        <f t="shared" si="0"/>
        <v>25710</v>
      </c>
      <c r="H44" s="9"/>
    </row>
    <row r="45" spans="2:8" ht="12.75">
      <c r="B45" s="9" t="s">
        <v>4</v>
      </c>
      <c r="C45" s="17">
        <f>SUM(C40:C44)</f>
        <v>51620</v>
      </c>
      <c r="D45" s="17">
        <f>SUM(D40:D44)</f>
        <v>51700</v>
      </c>
      <c r="E45" s="17">
        <f>SUM(E40:E44)</f>
        <v>50740</v>
      </c>
      <c r="F45" s="9"/>
      <c r="G45" s="4">
        <f>SUM(G40:G44)</f>
        <v>154060</v>
      </c>
      <c r="H45" s="9"/>
    </row>
    <row r="46" spans="2:8" ht="12.75">
      <c r="B46" s="9" t="s">
        <v>5</v>
      </c>
      <c r="C46" s="18">
        <f>C45/C38</f>
        <v>1.7141756548536211</v>
      </c>
      <c r="D46" s="18">
        <f>D45/D38</f>
        <v>1.7427827892614918</v>
      </c>
      <c r="E46" s="18">
        <f>E45/E38</f>
        <v>1.7931863160870793</v>
      </c>
      <c r="F46" s="9"/>
      <c r="G46" s="7"/>
      <c r="H46" s="9"/>
    </row>
    <row r="47" spans="2:8" ht="12.75">
      <c r="B47" s="9" t="s">
        <v>25</v>
      </c>
      <c r="C47" s="18" t="s">
        <v>27</v>
      </c>
      <c r="D47" s="18"/>
      <c r="E47" s="18"/>
      <c r="F47" s="18"/>
      <c r="G47" s="23">
        <v>2.79</v>
      </c>
      <c r="H47" s="9"/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 Lemieux</cp:lastModifiedBy>
  <cp:lastPrinted>2004-07-20T14:34:45Z</cp:lastPrinted>
  <dcterms:created xsi:type="dcterms:W3CDTF">1996-10-21T11:03:58Z</dcterms:created>
  <dcterms:modified xsi:type="dcterms:W3CDTF">2006-06-07T17:56:10Z</dcterms:modified>
  <cp:category/>
  <cp:version/>
  <cp:contentType/>
  <cp:contentStatus/>
</cp:coreProperties>
</file>