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Général" sheetId="1" r:id="rId1"/>
    <sheet name="Votre entreprise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NadineG</author>
  </authors>
  <commentList>
    <comment ref="F19" authorId="0">
      <text>
        <r>
          <rPr>
            <b/>
            <sz val="8"/>
            <rFont val="Tahoma"/>
            <family val="0"/>
          </rPr>
          <t>On divise par 1000 pour ramener le volume de litre à m3</t>
        </r>
      </text>
    </comment>
  </commentList>
</comments>
</file>

<file path=xl/comments2.xml><?xml version="1.0" encoding="utf-8"?>
<comments xmlns="http://schemas.openxmlformats.org/spreadsheetml/2006/main">
  <authors>
    <author>NadineG</author>
  </authors>
  <commentList>
    <comment ref="F19" authorId="0">
      <text>
        <r>
          <rPr>
            <b/>
            <sz val="8"/>
            <rFont val="Tahoma"/>
            <family val="0"/>
          </rPr>
          <t>On divise par 1000 pour ramener le volume de litre à m3</t>
        </r>
      </text>
    </comment>
  </commentList>
</comments>
</file>

<file path=xl/sharedStrings.xml><?xml version="1.0" encoding="utf-8"?>
<sst xmlns="http://schemas.openxmlformats.org/spreadsheetml/2006/main" count="115" uniqueCount="30">
  <si>
    <t>Évaluation de la charge fertilisante phosphore d'un lieu d'élevage de chevaux</t>
  </si>
  <si>
    <t>AGDEX 538 Fumier de ferme</t>
  </si>
  <si>
    <t>Chevaux (Fumier avec litière)</t>
  </si>
  <si>
    <t>Cheval</t>
  </si>
  <si>
    <t>AGDEX 538/400,27 Quantités de déjections par espèce animale</t>
  </si>
  <si>
    <t>Volume fumier avec litière (L/tête/jour)</t>
  </si>
  <si>
    <t>Calcul</t>
  </si>
  <si>
    <t xml:space="preserve">Charge fertilisante </t>
  </si>
  <si>
    <t xml:space="preserve"> L/tête/jour</t>
  </si>
  <si>
    <t>X 365 jours =</t>
  </si>
  <si>
    <t>densité (t/m3)</t>
  </si>
  <si>
    <t>t/m3=</t>
  </si>
  <si>
    <t>t/tête/an X</t>
  </si>
  <si>
    <t>chevaux</t>
  </si>
  <si>
    <t>Cheval 450 kg :</t>
  </si>
  <si>
    <t>Cheval 600 kg :</t>
  </si>
  <si>
    <t>Cheval 680 kg :</t>
  </si>
  <si>
    <t>Charge fertilisante phospore produite par tête annuellement (P2O5/tête/an)</t>
  </si>
  <si>
    <t>L/tête/an  /1000=</t>
  </si>
  <si>
    <t>m3/tête/an x</t>
  </si>
  <si>
    <t>Références CRÉAQ : AGDEX 538 (1995) et 538/400.27 (1999)</t>
  </si>
  <si>
    <t>Évaluation du nombre de têtes produisant 1600 kg de phosphore (P2O5), le seuil fixé par la loi</t>
  </si>
  <si>
    <r>
      <t>P</t>
    </r>
    <r>
      <rPr>
        <sz val="8"/>
        <rFont val="Arial"/>
        <family val="2"/>
      </rPr>
      <t>2</t>
    </r>
    <r>
      <rPr>
        <sz val="10"/>
        <rFont val="Arial"/>
        <family val="0"/>
      </rPr>
      <t>O</t>
    </r>
    <r>
      <rPr>
        <sz val="8"/>
        <rFont val="Arial"/>
        <family val="2"/>
      </rPr>
      <t>5</t>
    </r>
    <r>
      <rPr>
        <sz val="10"/>
        <rFont val="Arial"/>
        <family val="0"/>
      </rPr>
      <t xml:space="preserve"> (kg/t)</t>
    </r>
  </si>
  <si>
    <r>
      <t>kg P</t>
    </r>
    <r>
      <rPr>
        <sz val="8"/>
        <rFont val="Arial"/>
        <family val="2"/>
      </rPr>
      <t>2</t>
    </r>
    <r>
      <rPr>
        <sz val="10"/>
        <rFont val="Arial"/>
        <family val="0"/>
      </rPr>
      <t>O</t>
    </r>
    <r>
      <rPr>
        <sz val="8"/>
        <rFont val="Arial"/>
        <family val="2"/>
      </rPr>
      <t>5</t>
    </r>
    <r>
      <rPr>
        <sz val="10"/>
        <rFont val="Arial"/>
        <family val="0"/>
      </rPr>
      <t>/t =</t>
    </r>
  </si>
  <si>
    <r>
      <t>1600 kg P</t>
    </r>
    <r>
      <rPr>
        <sz val="8"/>
        <rFont val="Arial"/>
        <family val="2"/>
      </rPr>
      <t>2</t>
    </r>
    <r>
      <rPr>
        <sz val="10"/>
        <rFont val="Arial"/>
        <family val="0"/>
      </rPr>
      <t>O</t>
    </r>
    <r>
      <rPr>
        <sz val="8"/>
        <rFont val="Arial"/>
        <family val="2"/>
      </rPr>
      <t>5</t>
    </r>
    <r>
      <rPr>
        <sz val="10"/>
        <rFont val="Arial"/>
        <family val="0"/>
      </rPr>
      <t xml:space="preserve"> /</t>
    </r>
  </si>
  <si>
    <r>
      <t>P</t>
    </r>
    <r>
      <rPr>
        <sz val="8"/>
        <rFont val="Arial"/>
        <family val="2"/>
      </rPr>
      <t>2</t>
    </r>
    <r>
      <rPr>
        <sz val="10"/>
        <rFont val="Arial"/>
        <family val="0"/>
      </rPr>
      <t>O</t>
    </r>
    <r>
      <rPr>
        <sz val="8"/>
        <rFont val="Arial"/>
        <family val="2"/>
      </rPr>
      <t>5</t>
    </r>
    <r>
      <rPr>
        <sz val="10"/>
        <rFont val="Arial"/>
        <family val="0"/>
      </rPr>
      <t>/tête/an =</t>
    </r>
  </si>
  <si>
    <r>
      <t xml:space="preserve"> P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sz val="8"/>
        <rFont val="Arial"/>
        <family val="2"/>
      </rPr>
      <t>5</t>
    </r>
    <r>
      <rPr>
        <b/>
        <sz val="10"/>
        <rFont val="Arial"/>
        <family val="2"/>
      </rPr>
      <t>/tête/an</t>
    </r>
  </si>
  <si>
    <t xml:space="preserve">Ceci ne remplace pas un PAEF réalisé par un agronome avec les données réelles de l'entreprise. </t>
  </si>
  <si>
    <t xml:space="preserve">Ce document a été élaboré dans le but de donner une rapide évaluation de la charge fertilisante potentielle. </t>
  </si>
  <si>
    <t>Vous pouvez entrer vos données dans les zones orangées…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</si>
</sst>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1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5" fillId="4" borderId="0" xfId="0" applyFont="1" applyFill="1" applyAlignment="1" applyProtection="1">
      <alignment/>
      <protection locked="0"/>
    </xf>
    <xf numFmtId="0" fontId="4" fillId="4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A1">
      <selection activeCell="I9" sqref="I9"/>
    </sheetView>
  </sheetViews>
  <sheetFormatPr defaultColWidth="11.421875" defaultRowHeight="12.75"/>
  <cols>
    <col min="1" max="1" width="18.7109375" style="0" customWidth="1"/>
    <col min="2" max="2" width="4.28125" style="0" customWidth="1"/>
    <col min="3" max="3" width="9.7109375" style="0" customWidth="1"/>
    <col min="4" max="4" width="12.00390625" style="0" customWidth="1"/>
    <col min="5" max="5" width="9.28125" style="0" customWidth="1"/>
    <col min="6" max="7" width="7.57421875" style="0" customWidth="1"/>
    <col min="8" max="8" width="4.57421875" style="0" customWidth="1"/>
    <col min="9" max="9" width="11.57421875" style="0" customWidth="1"/>
    <col min="10" max="10" width="4.57421875" style="0" customWidth="1"/>
    <col min="11" max="11" width="5.7109375" style="0" customWidth="1"/>
    <col min="12" max="12" width="7.28125" style="0" customWidth="1"/>
    <col min="13" max="13" width="9.140625" style="0" customWidth="1"/>
    <col min="14" max="14" width="2.8515625" style="0" customWidth="1"/>
    <col min="16" max="16" width="5.7109375" style="0" customWidth="1"/>
  </cols>
  <sheetData>
    <row r="1" spans="1:2" ht="15">
      <c r="A1" s="2" t="s">
        <v>0</v>
      </c>
      <c r="B1" s="15"/>
    </row>
    <row r="2" ht="15" customHeight="1">
      <c r="A2" t="s">
        <v>28</v>
      </c>
    </row>
    <row r="3" ht="18" customHeight="1">
      <c r="A3" t="s">
        <v>27</v>
      </c>
    </row>
    <row r="4" ht="18" customHeight="1"/>
    <row r="5" ht="12.75">
      <c r="A5" s="1" t="s">
        <v>20</v>
      </c>
    </row>
    <row r="7" ht="12.75">
      <c r="A7" s="4" t="s">
        <v>1</v>
      </c>
    </row>
    <row r="8" spans="1:4" ht="25.5">
      <c r="A8" s="5" t="s">
        <v>7</v>
      </c>
      <c r="C8" s="11" t="s">
        <v>10</v>
      </c>
      <c r="D8" t="s">
        <v>22</v>
      </c>
    </row>
    <row r="9" spans="1:4" ht="25.5">
      <c r="A9" s="7" t="s">
        <v>2</v>
      </c>
      <c r="C9" s="8">
        <v>0.7</v>
      </c>
      <c r="D9" s="8">
        <v>2</v>
      </c>
    </row>
    <row r="11" ht="12.75">
      <c r="A11" s="4" t="s">
        <v>4</v>
      </c>
    </row>
    <row r="12" spans="1:2" ht="12.75">
      <c r="A12" t="s">
        <v>3</v>
      </c>
      <c r="B12" t="s">
        <v>5</v>
      </c>
    </row>
    <row r="13" spans="1:2" ht="12.75">
      <c r="A13" t="s">
        <v>14</v>
      </c>
      <c r="B13" s="9">
        <v>45</v>
      </c>
    </row>
    <row r="14" spans="1:2" ht="12.75">
      <c r="A14" t="s">
        <v>15</v>
      </c>
      <c r="B14" s="9">
        <v>55</v>
      </c>
    </row>
    <row r="15" spans="1:2" ht="12.75">
      <c r="A15" t="s">
        <v>16</v>
      </c>
      <c r="B15" s="9">
        <v>64</v>
      </c>
    </row>
    <row r="17" ht="12.75">
      <c r="A17" s="3" t="s">
        <v>6</v>
      </c>
    </row>
    <row r="18" ht="12.75">
      <c r="A18" s="3" t="s">
        <v>17</v>
      </c>
    </row>
    <row r="19" spans="1:17" ht="12.75">
      <c r="A19" t="s">
        <v>14</v>
      </c>
      <c r="B19" s="9">
        <f>B13</f>
        <v>45</v>
      </c>
      <c r="C19" t="s">
        <v>8</v>
      </c>
      <c r="D19" t="s">
        <v>9</v>
      </c>
      <c r="E19">
        <f>B19*365</f>
        <v>16425</v>
      </c>
      <c r="F19" s="14" t="s">
        <v>18</v>
      </c>
      <c r="G19" s="14"/>
      <c r="H19" s="6">
        <f>E19/1000</f>
        <v>16.425</v>
      </c>
      <c r="I19" t="s">
        <v>19</v>
      </c>
      <c r="J19" s="8">
        <f>$C$9</f>
        <v>0.7</v>
      </c>
      <c r="K19" t="s">
        <v>11</v>
      </c>
      <c r="L19" s="6">
        <f>H19*J19</f>
        <v>11.4975</v>
      </c>
      <c r="M19" t="s">
        <v>12</v>
      </c>
      <c r="N19" s="8">
        <f>$D$9</f>
        <v>2</v>
      </c>
      <c r="O19" t="s">
        <v>23</v>
      </c>
      <c r="P19" s="10">
        <f>L19*N19</f>
        <v>22.995</v>
      </c>
      <c r="Q19" s="1" t="s">
        <v>26</v>
      </c>
    </row>
    <row r="20" spans="1:17" ht="12.75">
      <c r="A20" t="s">
        <v>15</v>
      </c>
      <c r="B20" s="9">
        <f>B14</f>
        <v>55</v>
      </c>
      <c r="C20" t="s">
        <v>8</v>
      </c>
      <c r="D20" t="s">
        <v>9</v>
      </c>
      <c r="E20">
        <f>B20*365</f>
        <v>20075</v>
      </c>
      <c r="F20" s="14" t="s">
        <v>18</v>
      </c>
      <c r="G20" s="14"/>
      <c r="H20" s="6">
        <f>E20/1000</f>
        <v>20.075</v>
      </c>
      <c r="I20" t="s">
        <v>19</v>
      </c>
      <c r="J20" s="8">
        <f>$C$9</f>
        <v>0.7</v>
      </c>
      <c r="K20" t="s">
        <v>11</v>
      </c>
      <c r="L20" s="6">
        <f>H20*J20</f>
        <v>14.052499999999998</v>
      </c>
      <c r="M20" t="s">
        <v>12</v>
      </c>
      <c r="N20" s="8">
        <f>$D$9</f>
        <v>2</v>
      </c>
      <c r="O20" t="s">
        <v>23</v>
      </c>
      <c r="P20" s="10">
        <f>L20*N20</f>
        <v>28.104999999999997</v>
      </c>
      <c r="Q20" s="1" t="s">
        <v>26</v>
      </c>
    </row>
    <row r="21" spans="1:17" ht="12.75">
      <c r="A21" t="s">
        <v>16</v>
      </c>
      <c r="B21" s="9">
        <f>B15</f>
        <v>64</v>
      </c>
      <c r="C21" t="s">
        <v>8</v>
      </c>
      <c r="D21" t="s">
        <v>9</v>
      </c>
      <c r="E21">
        <f>B21*365</f>
        <v>23360</v>
      </c>
      <c r="F21" s="14" t="s">
        <v>18</v>
      </c>
      <c r="G21" s="14"/>
      <c r="H21" s="6">
        <f>E21/1000</f>
        <v>23.36</v>
      </c>
      <c r="I21" t="s">
        <v>19</v>
      </c>
      <c r="J21" s="8">
        <f>$C$9</f>
        <v>0.7</v>
      </c>
      <c r="K21" t="s">
        <v>11</v>
      </c>
      <c r="L21" s="6">
        <f>H21*J21</f>
        <v>16.352</v>
      </c>
      <c r="M21" t="s">
        <v>12</v>
      </c>
      <c r="N21" s="8">
        <f>$D$9</f>
        <v>2</v>
      </c>
      <c r="O21" t="s">
        <v>23</v>
      </c>
      <c r="P21" s="10">
        <f>L21*N21</f>
        <v>32.704</v>
      </c>
      <c r="Q21" s="1" t="s">
        <v>26</v>
      </c>
    </row>
    <row r="23" s="1" customFormat="1" ht="12.75">
      <c r="A23" s="1" t="s">
        <v>21</v>
      </c>
    </row>
    <row r="24" spans="1:9" ht="12.75">
      <c r="A24" t="s">
        <v>14</v>
      </c>
      <c r="B24" t="s">
        <v>24</v>
      </c>
      <c r="D24" s="10">
        <f>P19</f>
        <v>22.995</v>
      </c>
      <c r="E24" s="6" t="s">
        <v>25</v>
      </c>
      <c r="G24" s="12">
        <f>1600/D24</f>
        <v>69.58034355294629</v>
      </c>
      <c r="H24" s="12" t="s">
        <v>13</v>
      </c>
      <c r="I24" s="13"/>
    </row>
    <row r="25" spans="1:9" ht="12.75">
      <c r="A25" t="s">
        <v>15</v>
      </c>
      <c r="B25" t="s">
        <v>24</v>
      </c>
      <c r="D25" s="10">
        <f>P20</f>
        <v>28.104999999999997</v>
      </c>
      <c r="E25" s="6" t="s">
        <v>25</v>
      </c>
      <c r="G25" s="12">
        <f>1600/D25</f>
        <v>56.929371997865154</v>
      </c>
      <c r="H25" s="12" t="s">
        <v>13</v>
      </c>
      <c r="I25" s="13"/>
    </row>
    <row r="26" spans="1:9" ht="12.75">
      <c r="A26" t="s">
        <v>16</v>
      </c>
      <c r="B26" t="s">
        <v>24</v>
      </c>
      <c r="D26" s="10">
        <f>P21</f>
        <v>32.704</v>
      </c>
      <c r="E26" s="6" t="s">
        <v>25</v>
      </c>
      <c r="G26" s="12">
        <f>1600/D26</f>
        <v>48.923679060665364</v>
      </c>
      <c r="H26" s="12" t="s">
        <v>13</v>
      </c>
      <c r="I26" s="13"/>
    </row>
  </sheetData>
  <sheetProtection password="C478" sheet="1" objects="1" scenarios="1"/>
  <printOptions/>
  <pageMargins left="0.75" right="0.75" top="1" bottom="1" header="0.4921259845" footer="0.4921259845"/>
  <pageSetup fitToHeight="1" fitToWidth="1" horizontalDpi="600" verticalDpi="600" orientation="landscape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workbookViewId="0" topLeftCell="A1">
      <selection activeCell="I28" sqref="I28"/>
    </sheetView>
  </sheetViews>
  <sheetFormatPr defaultColWidth="11.421875" defaultRowHeight="12.75"/>
  <cols>
    <col min="1" max="1" width="18.7109375" style="0" customWidth="1"/>
    <col min="2" max="2" width="4.28125" style="0" customWidth="1"/>
    <col min="3" max="3" width="9.7109375" style="0" customWidth="1"/>
    <col min="4" max="4" width="12.00390625" style="0" customWidth="1"/>
    <col min="5" max="5" width="9.28125" style="0" customWidth="1"/>
    <col min="6" max="7" width="7.57421875" style="0" customWidth="1"/>
    <col min="8" max="8" width="4.57421875" style="0" customWidth="1"/>
    <col min="9" max="9" width="11.57421875" style="0" customWidth="1"/>
    <col min="10" max="10" width="4.57421875" style="0" customWidth="1"/>
    <col min="11" max="11" width="5.7109375" style="0" customWidth="1"/>
    <col min="12" max="12" width="7.28125" style="0" customWidth="1"/>
    <col min="13" max="13" width="9.140625" style="0" customWidth="1"/>
    <col min="14" max="14" width="2.8515625" style="0" customWidth="1"/>
    <col min="16" max="16" width="5.7109375" style="0" customWidth="1"/>
  </cols>
  <sheetData>
    <row r="1" spans="1:2" ht="15">
      <c r="A1" s="2" t="s">
        <v>0</v>
      </c>
      <c r="B1" s="15"/>
    </row>
    <row r="2" ht="15" customHeight="1">
      <c r="A2" t="s">
        <v>28</v>
      </c>
    </row>
    <row r="3" ht="18" customHeight="1">
      <c r="A3" t="s">
        <v>27</v>
      </c>
    </row>
    <row r="4" ht="18" customHeight="1">
      <c r="A4" t="s">
        <v>29</v>
      </c>
    </row>
    <row r="5" ht="12.75">
      <c r="A5" s="1" t="s">
        <v>20</v>
      </c>
    </row>
    <row r="7" ht="12.75">
      <c r="A7" s="4" t="s">
        <v>1</v>
      </c>
    </row>
    <row r="8" spans="1:4" ht="25.5">
      <c r="A8" s="5" t="s">
        <v>7</v>
      </c>
      <c r="C8" s="11" t="s">
        <v>10</v>
      </c>
      <c r="D8" t="s">
        <v>22</v>
      </c>
    </row>
    <row r="9" spans="1:4" ht="25.5">
      <c r="A9" s="7" t="s">
        <v>2</v>
      </c>
      <c r="C9" s="17">
        <v>0.7</v>
      </c>
      <c r="D9" s="17">
        <v>2</v>
      </c>
    </row>
    <row r="11" ht="12.75">
      <c r="A11" s="4" t="s">
        <v>4</v>
      </c>
    </row>
    <row r="12" spans="1:2" ht="12.75">
      <c r="A12" t="s">
        <v>3</v>
      </c>
      <c r="B12" t="s">
        <v>5</v>
      </c>
    </row>
    <row r="13" spans="1:2" ht="12.75">
      <c r="A13" t="s">
        <v>14</v>
      </c>
      <c r="B13" s="16">
        <v>45</v>
      </c>
    </row>
    <row r="14" spans="1:2" ht="12.75">
      <c r="A14" t="s">
        <v>15</v>
      </c>
      <c r="B14" s="16">
        <v>55</v>
      </c>
    </row>
    <row r="15" spans="1:2" ht="12.75">
      <c r="A15" t="s">
        <v>16</v>
      </c>
      <c r="B15" s="16">
        <v>64</v>
      </c>
    </row>
    <row r="17" ht="12.75">
      <c r="A17" s="3" t="s">
        <v>6</v>
      </c>
    </row>
    <row r="18" ht="12.75">
      <c r="A18" s="3" t="s">
        <v>17</v>
      </c>
    </row>
    <row r="19" spans="1:17" ht="12.75">
      <c r="A19" t="s">
        <v>14</v>
      </c>
      <c r="B19" s="9">
        <f>B13</f>
        <v>45</v>
      </c>
      <c r="C19" t="s">
        <v>8</v>
      </c>
      <c r="D19" t="s">
        <v>9</v>
      </c>
      <c r="E19">
        <f>B19*365</f>
        <v>16425</v>
      </c>
      <c r="F19" s="14" t="s">
        <v>18</v>
      </c>
      <c r="G19" s="14"/>
      <c r="H19" s="6">
        <f>E19/1000</f>
        <v>16.425</v>
      </c>
      <c r="I19" t="s">
        <v>19</v>
      </c>
      <c r="J19" s="8">
        <f>$C$9</f>
        <v>0.7</v>
      </c>
      <c r="K19" t="s">
        <v>11</v>
      </c>
      <c r="L19" s="6">
        <f>H19*J19</f>
        <v>11.4975</v>
      </c>
      <c r="M19" t="s">
        <v>12</v>
      </c>
      <c r="N19" s="8">
        <f>$D$9</f>
        <v>2</v>
      </c>
      <c r="O19" t="s">
        <v>23</v>
      </c>
      <c r="P19" s="10">
        <f>L19*N19</f>
        <v>22.995</v>
      </c>
      <c r="Q19" s="1" t="s">
        <v>26</v>
      </c>
    </row>
    <row r="20" spans="1:17" ht="12.75">
      <c r="A20" t="s">
        <v>15</v>
      </c>
      <c r="B20" s="9">
        <f>B14</f>
        <v>55</v>
      </c>
      <c r="C20" t="s">
        <v>8</v>
      </c>
      <c r="D20" t="s">
        <v>9</v>
      </c>
      <c r="E20">
        <f>B20*365</f>
        <v>20075</v>
      </c>
      <c r="F20" s="14" t="s">
        <v>18</v>
      </c>
      <c r="G20" s="14"/>
      <c r="H20" s="6">
        <f>E20/1000</f>
        <v>20.075</v>
      </c>
      <c r="I20" t="s">
        <v>19</v>
      </c>
      <c r="J20" s="8">
        <f>$C$9</f>
        <v>0.7</v>
      </c>
      <c r="K20" t="s">
        <v>11</v>
      </c>
      <c r="L20" s="6">
        <f>H20*J20</f>
        <v>14.052499999999998</v>
      </c>
      <c r="M20" t="s">
        <v>12</v>
      </c>
      <c r="N20" s="8">
        <f>$D$9</f>
        <v>2</v>
      </c>
      <c r="O20" t="s">
        <v>23</v>
      </c>
      <c r="P20" s="10">
        <f>L20*N20</f>
        <v>28.104999999999997</v>
      </c>
      <c r="Q20" s="1" t="s">
        <v>26</v>
      </c>
    </row>
    <row r="21" spans="1:17" ht="12.75">
      <c r="A21" t="s">
        <v>16</v>
      </c>
      <c r="B21" s="9">
        <f>B15</f>
        <v>64</v>
      </c>
      <c r="C21" t="s">
        <v>8</v>
      </c>
      <c r="D21" t="s">
        <v>9</v>
      </c>
      <c r="E21">
        <f>B21*365</f>
        <v>23360</v>
      </c>
      <c r="F21" s="14" t="s">
        <v>18</v>
      </c>
      <c r="G21" s="14"/>
      <c r="H21" s="6">
        <f>E21/1000</f>
        <v>23.36</v>
      </c>
      <c r="I21" t="s">
        <v>19</v>
      </c>
      <c r="J21" s="8">
        <f>$C$9</f>
        <v>0.7</v>
      </c>
      <c r="K21" t="s">
        <v>11</v>
      </c>
      <c r="L21" s="6">
        <f>H21*J21</f>
        <v>16.352</v>
      </c>
      <c r="M21" t="s">
        <v>12</v>
      </c>
      <c r="N21" s="8">
        <f>$D$9</f>
        <v>2</v>
      </c>
      <c r="O21" t="s">
        <v>23</v>
      </c>
      <c r="P21" s="10">
        <f>L21*N21</f>
        <v>32.704</v>
      </c>
      <c r="Q21" s="1" t="s">
        <v>26</v>
      </c>
    </row>
    <row r="23" s="1" customFormat="1" ht="12.75">
      <c r="A23" s="1" t="s">
        <v>21</v>
      </c>
    </row>
    <row r="24" spans="1:9" ht="12.75">
      <c r="A24" t="s">
        <v>14</v>
      </c>
      <c r="B24" t="s">
        <v>24</v>
      </c>
      <c r="D24" s="10">
        <f>P19</f>
        <v>22.995</v>
      </c>
      <c r="E24" s="6" t="s">
        <v>25</v>
      </c>
      <c r="G24" s="12">
        <f>1600/D24</f>
        <v>69.58034355294629</v>
      </c>
      <c r="H24" s="12" t="s">
        <v>13</v>
      </c>
      <c r="I24" s="13"/>
    </row>
    <row r="25" spans="1:9" ht="12.75">
      <c r="A25" t="s">
        <v>15</v>
      </c>
      <c r="B25" t="s">
        <v>24</v>
      </c>
      <c r="D25" s="10">
        <f>P20</f>
        <v>28.104999999999997</v>
      </c>
      <c r="E25" s="6" t="s">
        <v>25</v>
      </c>
      <c r="G25" s="12">
        <f>1600/D25</f>
        <v>56.929371997865154</v>
      </c>
      <c r="H25" s="12" t="s">
        <v>13</v>
      </c>
      <c r="I25" s="13"/>
    </row>
    <row r="26" spans="1:9" ht="12.75">
      <c r="A26" t="s">
        <v>16</v>
      </c>
      <c r="B26" t="s">
        <v>24</v>
      </c>
      <c r="D26" s="10">
        <f>P21</f>
        <v>32.704</v>
      </c>
      <c r="E26" s="6" t="s">
        <v>25</v>
      </c>
      <c r="G26" s="12">
        <f>1600/D26</f>
        <v>48.923679060665364</v>
      </c>
      <c r="H26" s="12" t="s">
        <v>13</v>
      </c>
      <c r="I26" s="13"/>
    </row>
  </sheetData>
  <sheetProtection password="C478" sheet="1" objects="1" scenarios="1"/>
  <printOptions/>
  <pageMargins left="0.75" right="0.75" top="1" bottom="1" header="0.4921259845" footer="0.4921259845"/>
  <pageSetup fitToHeight="1" fitToWidth="1"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NadineG</dc:creator>
  <cp:keywords/>
  <dc:description/>
  <cp:lastModifiedBy>NadineG</cp:lastModifiedBy>
  <cp:lastPrinted>2003-03-24T16:57:53Z</cp:lastPrinted>
  <dcterms:created xsi:type="dcterms:W3CDTF">2003-03-24T15:50:21Z</dcterms:created>
  <dcterms:modified xsi:type="dcterms:W3CDTF">2004-05-12T15:13:01Z</dcterms:modified>
  <cp:category/>
  <cp:version/>
  <cp:contentType/>
  <cp:contentStatus/>
</cp:coreProperties>
</file>