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X:\SMDRDD-T03\_Groupes\Concours plantes fourragères pérennes\2025-2026\Calculateur rendement fourrage\"/>
    </mc:Choice>
  </mc:AlternateContent>
  <xr:revisionPtr revIDLastSave="0" documentId="8_{E8108FDA-B313-4B8A-AEFF-C882B7D2EB10}" xr6:coauthVersionLast="47" xr6:coauthVersionMax="47" xr10:uidLastSave="{00000000-0000-0000-0000-000000000000}"/>
  <bookViews>
    <workbookView xWindow="28875" yWindow="-120" windowWidth="29040" windowHeight="15720" xr2:uid="{1F66637A-CC1C-4CA5-8C64-5655E011708B}"/>
  </bookViews>
  <sheets>
    <sheet name="Introduction" sheetId="5" r:id="rId1"/>
    <sheet name="Rendement réel" sheetId="7" r:id="rId2"/>
    <sheet name="Rendement estimé" sheetId="6" r:id="rId3"/>
    <sheet name="Liste" sheetId="3" state="hidden" r:id="rId4"/>
    <sheet name="Rendement total" sheetId="10" r:id="rId5"/>
    <sheet name="Références" sheetId="8" r:id="rId6"/>
  </sheets>
  <definedNames>
    <definedName name="_xlnm.Print_Area" localSheetId="4">'Rendement total'!$A$1:$I$60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10" l="1"/>
  <c r="K86" i="6"/>
  <c r="K84" i="6"/>
  <c r="K65" i="6"/>
  <c r="K63" i="6"/>
  <c r="K17" i="6"/>
  <c r="K19" i="6"/>
  <c r="K33" i="7"/>
  <c r="K27" i="7"/>
  <c r="K21" i="7"/>
  <c r="K15" i="7"/>
  <c r="H80" i="6" l="1"/>
  <c r="E53" i="6"/>
  <c r="E51" i="6"/>
  <c r="H55" i="6"/>
  <c r="D63" i="6" s="1"/>
  <c r="H31" i="6"/>
  <c r="E29" i="6"/>
  <c r="E28" i="6"/>
  <c r="A4" i="10"/>
  <c r="C60" i="10"/>
  <c r="D60" i="10"/>
  <c r="E60" i="10"/>
  <c r="F60" i="10"/>
  <c r="B60"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H14" i="10"/>
  <c r="G14" i="10"/>
  <c r="J9" i="7"/>
  <c r="J11" i="6"/>
  <c r="B11" i="6"/>
  <c r="B9" i="7"/>
  <c r="D9" i="7"/>
  <c r="D11" i="6"/>
  <c r="H9" i="7"/>
  <c r="F9" i="7"/>
  <c r="C80" i="6"/>
  <c r="E78" i="6"/>
  <c r="E77" i="6"/>
  <c r="E76" i="6"/>
  <c r="E52" i="6"/>
  <c r="C31" i="6"/>
  <c r="H11" i="6"/>
  <c r="F11" i="6"/>
  <c r="C55" i="6" l="1"/>
  <c r="E31" i="6"/>
  <c r="H60" i="10"/>
  <c r="E80" i="6"/>
  <c r="D84" i="6" s="1"/>
  <c r="E55" i="6"/>
  <c r="D40" i="6" l="1"/>
  <c r="K40" i="6" s="1"/>
  <c r="K42" i="6" s="1"/>
</calcChain>
</file>

<file path=xl/sharedStrings.xml><?xml version="1.0" encoding="utf-8"?>
<sst xmlns="http://schemas.openxmlformats.org/spreadsheetml/2006/main" count="268" uniqueCount="138">
  <si>
    <t>po</t>
  </si>
  <si>
    <t>cm</t>
  </si>
  <si>
    <t>Volume =</t>
  </si>
  <si>
    <t xml:space="preserve">Volume = </t>
  </si>
  <si>
    <t>BR presse à chambre variable</t>
  </si>
  <si>
    <t>BR presse à chambre fixe</t>
  </si>
  <si>
    <t>lb</t>
  </si>
  <si>
    <t>kg</t>
  </si>
  <si>
    <t xml:space="preserve">https://www.fadq.qc.ca/fileadmin/fr/normes-procedures/assurance-recolte/foin-cereales-mais-section-3-annexe-15.pdf </t>
  </si>
  <si>
    <t xml:space="preserve">https://oaq.qc.ca/wp-content/uploads/2019/03/Methodes-devaluation-du-rendement-des-prairies-fev2019.pdf </t>
  </si>
  <si>
    <r>
      <t>Balles rondes (BR) = 3,1416 (π) x rayon</t>
    </r>
    <r>
      <rPr>
        <vertAlign val="superscript"/>
        <sz val="10"/>
        <rFont val="Arial"/>
        <family val="2"/>
      </rPr>
      <t>2</t>
    </r>
    <r>
      <rPr>
        <sz val="10"/>
        <rFont val="Arial"/>
        <family val="2"/>
      </rPr>
      <t xml:space="preserve"> x largeur      </t>
    </r>
  </si>
  <si>
    <r>
      <t>pi</t>
    </r>
    <r>
      <rPr>
        <vertAlign val="superscript"/>
        <sz val="10"/>
        <rFont val="Arial"/>
        <family val="2"/>
      </rPr>
      <t>3</t>
    </r>
  </si>
  <si>
    <r>
      <t>m</t>
    </r>
    <r>
      <rPr>
        <vertAlign val="superscript"/>
        <sz val="10"/>
        <rFont val="Arial"/>
        <family val="2"/>
      </rPr>
      <t>3</t>
    </r>
  </si>
  <si>
    <r>
      <t>lb/pi</t>
    </r>
    <r>
      <rPr>
        <vertAlign val="superscript"/>
        <sz val="10"/>
        <rFont val="Arial"/>
        <family val="2"/>
      </rPr>
      <t>3</t>
    </r>
  </si>
  <si>
    <r>
      <t>kilos/m</t>
    </r>
    <r>
      <rPr>
        <vertAlign val="superscript"/>
        <sz val="10"/>
        <rFont val="Arial"/>
        <family val="2"/>
      </rPr>
      <t>3</t>
    </r>
  </si>
  <si>
    <r>
      <t>lb/pi</t>
    </r>
    <r>
      <rPr>
        <vertAlign val="superscript"/>
        <sz val="10"/>
        <rFont val="Arial"/>
        <family val="2"/>
      </rPr>
      <t>3</t>
    </r>
    <r>
      <rPr>
        <sz val="11"/>
        <color rgb="FF000000"/>
        <rFont val="Calibri"/>
        <family val="2"/>
      </rPr>
      <t/>
    </r>
  </si>
  <si>
    <r>
      <t>kilos/m</t>
    </r>
    <r>
      <rPr>
        <vertAlign val="superscript"/>
        <sz val="10"/>
        <rFont val="Arial"/>
        <family val="2"/>
      </rPr>
      <t>3</t>
    </r>
    <r>
      <rPr>
        <sz val="11"/>
        <color rgb="FF000000"/>
        <rFont val="Calibri"/>
        <family val="2"/>
      </rPr>
      <t/>
    </r>
  </si>
  <si>
    <t>Références</t>
  </si>
  <si>
    <t>ha</t>
  </si>
  <si>
    <t>Conversion lb en kg</t>
  </si>
  <si>
    <t>ac</t>
  </si>
  <si>
    <t>balles</t>
  </si>
  <si>
    <t>=</t>
  </si>
  <si>
    <t>Conversion po en cm</t>
  </si>
  <si>
    <r>
      <t>m</t>
    </r>
    <r>
      <rPr>
        <vertAlign val="superscript"/>
        <sz val="11"/>
        <color theme="1"/>
        <rFont val="Aptos Narrow"/>
        <family val="2"/>
        <scheme val="minor"/>
      </rPr>
      <t>3</t>
    </r>
  </si>
  <si>
    <r>
      <t>pi</t>
    </r>
    <r>
      <rPr>
        <vertAlign val="superscript"/>
        <sz val="11"/>
        <color theme="1"/>
        <rFont val="Aptos Narrow"/>
        <family val="2"/>
        <scheme val="minor"/>
      </rPr>
      <t>3</t>
    </r>
  </si>
  <si>
    <r>
      <t>Conversion pi</t>
    </r>
    <r>
      <rPr>
        <b/>
        <vertAlign val="superscript"/>
        <sz val="11"/>
        <color theme="1"/>
        <rFont val="Aptos Narrow"/>
        <family val="2"/>
        <scheme val="minor"/>
      </rPr>
      <t>3</t>
    </r>
    <r>
      <rPr>
        <b/>
        <sz val="11"/>
        <color theme="1"/>
        <rFont val="Aptos Narrow"/>
        <family val="2"/>
        <scheme val="minor"/>
      </rPr>
      <t xml:space="preserve"> en m</t>
    </r>
    <r>
      <rPr>
        <b/>
        <vertAlign val="superscript"/>
        <sz val="11"/>
        <color theme="1"/>
        <rFont val="Aptos Narrow"/>
        <family val="2"/>
        <scheme val="minor"/>
      </rPr>
      <t>3</t>
    </r>
  </si>
  <si>
    <t>Grosses balles rectangulaires = largeur x longueur x hauteur</t>
  </si>
  <si>
    <t>Grosses balles rectangulaires</t>
  </si>
  <si>
    <t>Type de presse</t>
  </si>
  <si>
    <t>Oui</t>
  </si>
  <si>
    <t>Non</t>
  </si>
  <si>
    <t>Rotocut</t>
  </si>
  <si>
    <t>Rendement réel</t>
  </si>
  <si>
    <t>Rendement estimé FADQ</t>
  </si>
  <si>
    <t>voitures</t>
  </si>
  <si>
    <t>Volume = largeur x longueur x hauteur</t>
  </si>
  <si>
    <t>pi</t>
  </si>
  <si>
    <t>m</t>
  </si>
  <si>
    <t>kg TQS/voiture</t>
  </si>
  <si>
    <t>Grosses balles rondes</t>
  </si>
  <si>
    <t>kg TQS/voiture pleine</t>
  </si>
  <si>
    <t>Conversion pi en m</t>
  </si>
  <si>
    <t>https://www.cqpf.ca/fr/rendements</t>
  </si>
  <si>
    <t>kg MS/ha</t>
  </si>
  <si>
    <t xml:space="preserve">Avertissement </t>
  </si>
  <si>
    <t xml:space="preserve">Comment bien peser à la ferme? </t>
  </si>
  <si>
    <t>Balance portative</t>
  </si>
  <si>
    <t>→</t>
  </si>
  <si>
    <t xml:space="preserve">→ </t>
  </si>
  <si>
    <t>La matière sèche (%)</t>
  </si>
  <si>
    <r>
      <t>Conversion pi</t>
    </r>
    <r>
      <rPr>
        <b/>
        <vertAlign val="superscript"/>
        <sz val="10"/>
        <color theme="1"/>
        <rFont val="Arial"/>
        <family val="2"/>
      </rPr>
      <t>3</t>
    </r>
    <r>
      <rPr>
        <b/>
        <sz val="10"/>
        <color theme="1"/>
        <rFont val="Arial"/>
        <family val="2"/>
      </rPr>
      <t xml:space="preserve"> en m</t>
    </r>
    <r>
      <rPr>
        <b/>
        <vertAlign val="superscript"/>
        <sz val="10"/>
        <color theme="1"/>
        <rFont val="Arial"/>
        <family val="2"/>
      </rPr>
      <t>3</t>
    </r>
  </si>
  <si>
    <r>
      <t>pi</t>
    </r>
    <r>
      <rPr>
        <vertAlign val="superscript"/>
        <sz val="10"/>
        <color theme="1"/>
        <rFont val="Arial"/>
        <family val="2"/>
      </rPr>
      <t>3</t>
    </r>
  </si>
  <si>
    <r>
      <t>m</t>
    </r>
    <r>
      <rPr>
        <vertAlign val="superscript"/>
        <sz val="10"/>
        <color theme="1"/>
        <rFont val="Arial"/>
        <family val="2"/>
      </rPr>
      <t>3</t>
    </r>
  </si>
  <si>
    <t xml:space="preserve">https://www.agrireseau.net/bovinslaitiers/Documents/SJinchereau(Capacite%20des%20silos).pdf </t>
  </si>
  <si>
    <t>Rendement estimé</t>
  </si>
  <si>
    <t>Total</t>
  </si>
  <si>
    <t>Numéro de champ</t>
  </si>
  <si>
    <t>Superficie (ha)</t>
  </si>
  <si>
    <t>Rendement total 
(kg MS/ha)</t>
  </si>
  <si>
    <t>Rendement par coupe (kg MS/ha)</t>
  </si>
  <si>
    <t xml:space="preserve">https://cdn.ca.yapla.com/company/CPYoRnfHXmL6W5Oj5BzbHy5X/asset/files/CQPF_fiche%20tech_mesure%20fouragere_vsF_juil_25.pdf </t>
  </si>
  <si>
    <t>OU</t>
  </si>
  <si>
    <r>
      <t>kg TQS (85</t>
    </r>
    <r>
      <rPr>
        <sz val="10"/>
        <rFont val="Aptos Narrow"/>
        <family val="2"/>
      </rPr>
      <t> </t>
    </r>
    <r>
      <rPr>
        <sz val="10"/>
        <rFont val="Arial"/>
        <family val="2"/>
      </rPr>
      <t>% MS)/ha</t>
    </r>
  </si>
  <si>
    <t>Rendement réel d’une récolte de fourrages</t>
  </si>
  <si>
    <t>Rendement estimé d’une récolte de fourrages</t>
  </si>
  <si>
    <t>% MS</t>
  </si>
  <si>
    <t>Rendement total de fourrages</t>
  </si>
  <si>
    <t>Balance fixe commerciale (centre de grains, meunerie, centre d’engrais, etc.)</t>
  </si>
  <si>
    <r>
      <t>Pèse-personne : se peser avec la petite balle, puis soustraire son propre poids</t>
    </r>
    <r>
      <rPr>
        <sz val="11"/>
        <color rgb="FFC00000"/>
        <rFont val="Aptos Narrow"/>
        <family val="2"/>
        <scheme val="minor"/>
      </rPr>
      <t>.</t>
    </r>
  </si>
  <si>
    <t>MS : matière sèche</t>
  </si>
  <si>
    <t>TQS : tel que servi (MS + eau)</t>
  </si>
  <si>
    <t>La prise du taux de matière sèche est très importante pour :</t>
  </si>
  <si>
    <t>Méthodes utilisées pour déterminer la teneur en matière sèche d’un fourrage :</t>
  </si>
  <si>
    <t>Auteures :</t>
  </si>
  <si>
    <t xml:space="preserve">Version : </t>
  </si>
  <si>
    <t>Février 2026</t>
  </si>
  <si>
    <r>
      <t>kg TQS</t>
    </r>
    <r>
      <rPr>
        <sz val="10"/>
        <color rgb="FFC00000"/>
        <rFont val="Arial"/>
        <family val="2"/>
      </rPr>
      <t>/</t>
    </r>
    <r>
      <rPr>
        <sz val="10"/>
        <rFont val="Arial"/>
        <family val="2"/>
      </rPr>
      <t>balle</t>
    </r>
  </si>
  <si>
    <r>
      <t>kg TQS</t>
    </r>
    <r>
      <rPr>
        <sz val="10"/>
        <color rgb="FFC00000"/>
        <rFont val="Arial"/>
        <family val="2"/>
      </rPr>
      <t>/</t>
    </r>
    <r>
      <rPr>
        <sz val="10"/>
        <rFont val="Arial"/>
        <family val="2"/>
      </rPr>
      <t>voiture vide</t>
    </r>
  </si>
  <si>
    <t>Voitures d’ensilage</t>
  </si>
  <si>
    <t>Diamètre :</t>
  </si>
  <si>
    <t>Largeur :</t>
  </si>
  <si>
    <t>Les volumes sont calculés selon les modes de récolte avec les équations suivantes :</t>
  </si>
  <si>
    <t>Longueur :</t>
  </si>
  <si>
    <t>Hauteur :</t>
  </si>
  <si>
    <t>kg TQS (85 % MS)/balle</t>
  </si>
  <si>
    <t>kg TQS (85 % MS)/ha</t>
  </si>
  <si>
    <t>Note : Le tonnage est obtenu en multipliant le nombre de voitures par le poids moyen estimé sur une base de 85 % de matière sèche. Le poids estimé par voiture d’ensilage est obtenu en multipliant le volume par la densité de l’ensilage dans la voiture. Densité de référence : 80,09 kg/m3 (5 lb/pi3) à 100 % MS = 94,19 kg/m3 (5,88 lb/pi3) à 85 % MS.</t>
  </si>
  <si>
    <t>Pour connaître la capacité des structures d’entreposage</t>
  </si>
  <si>
    <t>Il est également possible d’estimer le rendement de fourrages selon la capacité des structures d’entreposage : silo tour, silo boudin, silo fosse, silo meule, etc. Informez-vous auprès de votre fournisseur ou consultez les liens suivants :</t>
  </si>
  <si>
    <r>
      <t>Jinchereau, S. « Capacité des silo-tours », MAPAQ, 2003</t>
    </r>
    <r>
      <rPr>
        <sz val="10"/>
        <color rgb="FFC00000"/>
        <rFont val="Arial"/>
        <family val="2"/>
      </rPr>
      <t>.</t>
    </r>
  </si>
  <si>
    <r>
      <t>Annexe 15 (FCMF), FADQ, 2022</t>
    </r>
    <r>
      <rPr>
        <sz val="10"/>
        <color rgb="FFC00000"/>
        <rFont val="Arial"/>
        <family val="2"/>
      </rPr>
      <t>.</t>
    </r>
  </si>
  <si>
    <r>
      <t>Il est recommandé de peser un échantillon représentatif, idéalement 10 %</t>
    </r>
    <r>
      <rPr>
        <vertAlign val="superscript"/>
        <sz val="11"/>
        <color theme="1"/>
        <rFont val="Aptos Narrow"/>
        <family val="2"/>
        <scheme val="minor"/>
      </rPr>
      <t>1</t>
    </r>
    <r>
      <rPr>
        <sz val="11"/>
        <color theme="1"/>
        <rFont val="Aptos Narrow"/>
        <family val="2"/>
        <scheme val="minor"/>
      </rPr>
      <t xml:space="preserve"> du total des fourrages récoltés. Pour ce faire, voici quelques outils essentiels :</t>
    </r>
  </si>
  <si>
    <t>formuler adéquatement une ration alimentaire en fonction des besoins des animaux;</t>
  </si>
  <si>
    <t>faire l’inventaire des fourrages disponibles en lien avec les besoins du troupeau;</t>
  </si>
  <si>
    <r>
      <t xml:space="preserve"> évaluer la qualité et la conservation des fourrages</t>
    </r>
    <r>
      <rPr>
        <sz val="11"/>
        <color rgb="FFC00000"/>
        <rFont val="Aptos Narrow"/>
        <family val="2"/>
        <scheme val="minor"/>
      </rPr>
      <t>.</t>
    </r>
  </si>
  <si>
    <t>comparer le rendement des fourrages;</t>
  </si>
  <si>
    <t>analyse au laboratoire;</t>
  </si>
  <si>
    <t>sonde d’humidité (attention à la calibration).</t>
  </si>
  <si>
    <r>
      <t>Commentaires</t>
    </r>
    <r>
      <rPr>
        <sz val="10"/>
        <rFont val="Arial"/>
        <family val="2"/>
      </rPr>
      <t xml:space="preserve"> 
(ex. </t>
    </r>
    <r>
      <rPr>
        <sz val="10"/>
        <color rgb="FFC00000"/>
        <rFont val="Arial"/>
        <family val="2"/>
      </rPr>
      <t>:</t>
    </r>
    <r>
      <rPr>
        <sz val="10"/>
        <rFont val="Arial"/>
        <family val="2"/>
      </rPr>
      <t xml:space="preserve"> année d’implantation, espèces semées, pourcentage de graminées par rapport au pourcentage de légumineuses, date de fauche, etc.)</t>
    </r>
  </si>
  <si>
    <t>La récolte de fourrages constitue souvent l’un des travaux les plus importants de l’année pour une entreprise agricole. Que les fourrages soient destinés à l’utilisation à la ferme ou à la vente, la mesure de leur rendement permet d’évaluer la performance des champs et d’établir les bases d’une analyse de rentabilité rigoureuse. Cela permet également de suivre l’historique de chaque champ et d’évaluer la rentabilité de l’investissement. Cet outil facilite l’évaluation du rendement d’une récolte de fourrages.</t>
  </si>
  <si>
    <r>
      <t xml:space="preserve">Il est préférable de mesurer le </t>
    </r>
    <r>
      <rPr>
        <b/>
        <sz val="11"/>
        <rFont val="Aptos Narrow"/>
        <family val="2"/>
        <scheme val="minor"/>
      </rPr>
      <t xml:space="preserve">poids réel </t>
    </r>
    <r>
      <rPr>
        <sz val="11"/>
        <rFont val="Aptos Narrow"/>
        <family val="2"/>
        <scheme val="minor"/>
      </rPr>
      <t>des balles ou des voitures d’ensilage plutôt que de se baser sur des estimations pour obtenir une évaluation juste du rendement des prairies :</t>
    </r>
  </si>
  <si>
    <t>Le poids des balles ou des voitures varie en fonction du taux de compaction, du taux de matière sèche, du type de culture, etc.</t>
  </si>
  <si>
    <t>Des erreurs de poids biaisent les calculs de rendement, les comparaisons entre les champs, les calculs de rentabilité, les stocks disponibles pour nourrir le troupeau, etc.</t>
  </si>
  <si>
    <t xml:space="preserve">Si le poids des balles ou des voitures d’ensilage ne peut être mesuré, il est possible d’estimer le rendement à partir de valeurs de référence, comme celles présentées dans ce document. Cette méthode doit être utilisée avec prudence, puisqu’elle peut entraîner une surestimation ou une sous-estimation du rendement. </t>
  </si>
  <si>
    <t>À crochet : suspendre la balance, s’assurer de la mettre à 0 et attacher la balle au crochet de la balance.</t>
  </si>
  <si>
    <t>Unités de pesée portatives et pèse-essieux mobiles (vérifier la possibilité auprès de votre club agroenvironnemental, de vos intervenants, etc.)</t>
  </si>
  <si>
    <t>Important : S’assurer que les pesées sont bien positionnées.</t>
  </si>
  <si>
    <t>Important : Se rappeler de peser la remorque vide.</t>
  </si>
  <si>
    <t>appareil Koster ou autre appareil comparable;</t>
  </si>
  <si>
    <t xml:space="preserve">Important : Réaliser un échantillonnage représentatif de l’entièreté du lot. </t>
  </si>
  <si>
    <t>Consigne : Remplir les cases jaunes.</t>
  </si>
  <si>
    <t xml:space="preserve">Le rendement est calculé selon le nombre d’unités (balles ou voitures), le poids moyen par unité (kg ou lb TQS), le taux de matière sèche (% MS) et la superficie récoltée (ha ou ac). </t>
  </si>
  <si>
    <t>Conversion ac en ha</t>
  </si>
  <si>
    <t>Petites balles rectangulaires</t>
  </si>
  <si>
    <t>Note : Un minimum de 5 balles (idéalement plus) doit être pesé à l’aide d’une balance pour déterminer le poids moyen d’une balle.</t>
  </si>
  <si>
    <t>Note : Le poids réel des voitures est le poids moyen pesé à l’aide d’une balance à la ferme ou d’une balance commerciale.</t>
  </si>
  <si>
    <t>Consignes : Remplir les cases jaunes.</t>
  </si>
  <si>
    <t>Pour les dimensions des balles et des voitures d’ensilage, il faut soit fournir les données en mesure impériale soit les fournir en mesure métrique.</t>
  </si>
  <si>
    <t xml:space="preserve">Le rendement est calculé selon le nombre d’unités (balles ou voitures), le poids moyen par unité (kg ou lb), le taux de matière sèche (% MS) et la superficie récoltée (ha ou ac). </t>
  </si>
  <si>
    <t>Note : Le poids moyen estimé (sur la base de 85 % de matière sèche) est obtenu en attribuant une densité standard au volume calculé pour chacun des modes de récolte. Si le rotocut a été utilisé, la masse est augmentée de 15 %.</t>
  </si>
  <si>
    <t>Les volumes se calculent selon les modes de récolte avec les équations suivantes :</t>
  </si>
  <si>
    <t>Sélectionner l’option qui s’applique à votre cas.</t>
  </si>
  <si>
    <r>
      <t>Note : Le poids moyen estimé (sur la base de 85 % de matière sèche) est obtenu en attribuant une densité standard au volume calculé pour chacun des modes de récolte. Si le rotocut a été utilisé, la masse est augmentée de 15</t>
    </r>
    <r>
      <rPr>
        <sz val="10"/>
        <rFont val="Aptos Narrow"/>
        <family val="2"/>
      </rPr>
      <t> </t>
    </r>
    <r>
      <rPr>
        <i/>
        <sz val="10"/>
        <rFont val="Arial"/>
        <family val="2"/>
      </rPr>
      <t>%.</t>
    </r>
  </si>
  <si>
    <t>Rendement total par champ</t>
  </si>
  <si>
    <t>Consigne : Entrer le numéro de champ, la superficie (en ha) et le rendement par coupe (en kg MS/ha) pour chacune des coupes.</t>
  </si>
  <si>
    <r>
      <t xml:space="preserve">Note : Pour ajouter des champs, appuyer sur l’icône </t>
    </r>
    <r>
      <rPr>
        <b/>
        <i/>
        <sz val="14"/>
        <rFont val="Arial"/>
        <family val="2"/>
      </rPr>
      <t>+</t>
    </r>
    <r>
      <rPr>
        <i/>
        <sz val="10"/>
        <rFont val="Arial"/>
        <family val="2"/>
      </rPr>
      <t xml:space="preserve"> qui se retrouve à gauche de l’écran, en bordure de fichier, vis-à-vis de la ligne 59.</t>
    </r>
  </si>
  <si>
    <t>Rendement total (t MS)</t>
  </si>
  <si>
    <t>Annexe 15 (FCMF), La Financière agricole du Québec (FADQ), 2022.</t>
  </si>
  <si>
    <t>« Méthodes d’évaluation du rendement des prairies basées sur la prise de données à la ferme », Ordre des agronomes du Québec (OAQ), 2019.</t>
  </si>
  <si>
    <t>« Outils – mesure des rendements fourragers », Pôle d’expertise en plantes fourragères du Québec (Pôle-PFQ) et Conseil québécois des plantes fourragères (CQPF).</t>
  </si>
  <si>
    <t>Marika Savoie et Johanne Tessier, agronomes, Direction régionale du Centre-du-Québec, ministère de l’Agriculture, des Pêcheries et de l’Alimentation</t>
  </si>
  <si>
    <t>Note : Le tonnage est obtenu en multipliant le nombre de balles par le poids moyen (depuis 2016, le poids moyen est de 16,69 kg). Référence : Procédure ASREC collective, point 4.1.4, mesuré sur une base de 85 % de matière sèche.</t>
  </si>
  <si>
    <r>
      <t>1</t>
    </r>
    <r>
      <rPr>
        <b/>
        <vertAlign val="superscript"/>
        <sz val="10"/>
        <color theme="1"/>
        <rFont val="Arial"/>
        <family val="2"/>
      </rPr>
      <t>re</t>
    </r>
    <r>
      <rPr>
        <b/>
        <sz val="10"/>
        <color theme="1"/>
        <rFont val="Arial"/>
        <family val="2"/>
      </rPr>
      <t xml:space="preserve"> coupe</t>
    </r>
  </si>
  <si>
    <r>
      <t>2</t>
    </r>
    <r>
      <rPr>
        <b/>
        <vertAlign val="superscript"/>
        <sz val="10"/>
        <color theme="1"/>
        <rFont val="Arial"/>
        <family val="2"/>
      </rPr>
      <t>e</t>
    </r>
    <r>
      <rPr>
        <b/>
        <sz val="10"/>
        <color theme="1"/>
        <rFont val="Arial"/>
        <family val="2"/>
      </rPr>
      <t xml:space="preserve"> coupe</t>
    </r>
  </si>
  <si>
    <r>
      <t>3</t>
    </r>
    <r>
      <rPr>
        <b/>
        <vertAlign val="superscript"/>
        <sz val="10"/>
        <color theme="1"/>
        <rFont val="Arial"/>
        <family val="2"/>
      </rPr>
      <t>e</t>
    </r>
    <r>
      <rPr>
        <b/>
        <sz val="10"/>
        <color theme="1"/>
        <rFont val="Arial"/>
        <family val="2"/>
      </rPr>
      <t xml:space="preserve"> coupe</t>
    </r>
  </si>
  <si>
    <r>
      <t>4</t>
    </r>
    <r>
      <rPr>
        <b/>
        <vertAlign val="superscript"/>
        <sz val="10"/>
        <color theme="1"/>
        <rFont val="Arial"/>
        <family val="2"/>
      </rPr>
      <t>e</t>
    </r>
    <r>
      <rPr>
        <b/>
        <sz val="10"/>
        <color theme="1"/>
        <rFont val="Arial"/>
        <family val="2"/>
      </rPr>
      <t xml:space="preserve"> coupe</t>
    </r>
  </si>
  <si>
    <t>L’utilisation de ce fichier est sous l’entière responsabilité des utilisateurs. Le ministère de l’Agriculture, des Pêcheries et de l’Alimentation (MAPAQ) n’est aucunement responsable de toute inexactitude, erreur, omission ou faute qui pourrait découler, directement ou indirectement, de l’utilisation du fichier. Le MAPAQ n’est pas responsable d’une perte de données pouvant résulter de la mauvaise utilisation du fichier.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</si>
</sst>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46" x14ac:knownFonts="1">
    <font>
      <sz val="11"/>
      <color theme="1"/>
      <name val="Aptos Narrow"/>
      <family val="2"/>
      <scheme val="minor"/>
    </font>
    <font>
      <b/>
      <sz val="11"/>
      <color theme="1"/>
      <name val="Aptos Narrow"/>
      <family val="2"/>
      <scheme val="minor"/>
    </font>
    <font>
      <u/>
      <sz val="11"/>
      <color theme="10"/>
      <name val="Aptos Narrow"/>
      <family val="2"/>
      <scheme val="minor"/>
    </font>
    <font>
      <b/>
      <sz val="10"/>
      <name val="Arial"/>
      <family val="2"/>
    </font>
    <font>
      <sz val="10"/>
      <name val="Arial"/>
      <family val="2"/>
    </font>
    <font>
      <b/>
      <u/>
      <sz val="10"/>
      <name val="Arial"/>
      <family val="2"/>
    </font>
    <font>
      <sz val="10"/>
      <name val="Arial"/>
      <family val="2"/>
    </font>
    <font>
      <vertAlign val="superscript"/>
      <sz val="10"/>
      <name val="Arial"/>
      <family val="2"/>
    </font>
    <font>
      <i/>
      <sz val="10"/>
      <name val="Arial"/>
      <family val="2"/>
    </font>
    <font>
      <sz val="11"/>
      <color rgb="FF000000"/>
      <name val="Calibri"/>
      <family val="2"/>
    </font>
    <font>
      <u/>
      <sz val="10"/>
      <color rgb="FF0000FF"/>
      <name val="Arial"/>
      <family val="2"/>
    </font>
    <font>
      <i/>
      <sz val="11"/>
      <color theme="1"/>
      <name val="Aptos Narrow"/>
      <family val="2"/>
      <scheme val="minor"/>
    </font>
    <font>
      <b/>
      <sz val="14"/>
      <name val="Arial"/>
      <family val="2"/>
    </font>
    <font>
      <vertAlign val="superscript"/>
      <sz val="11"/>
      <color theme="1"/>
      <name val="Aptos Narrow"/>
      <family val="2"/>
      <scheme val="minor"/>
    </font>
    <font>
      <b/>
      <vertAlign val="superscript"/>
      <sz val="11"/>
      <color theme="1"/>
      <name val="Aptos Narrow"/>
      <family val="2"/>
      <scheme val="minor"/>
    </font>
    <font>
      <i/>
      <sz val="10"/>
      <color rgb="FFFF0000"/>
      <name val="Arial"/>
      <family val="2"/>
    </font>
    <font>
      <sz val="10"/>
      <color rgb="FFFF0000"/>
      <name val="Arial"/>
      <family val="2"/>
    </font>
    <font>
      <b/>
      <sz val="14"/>
      <color theme="1"/>
      <name val="Aptos Narrow"/>
      <family val="2"/>
      <scheme val="minor"/>
    </font>
    <font>
      <sz val="11"/>
      <name val="Aptos Narrow"/>
      <family val="2"/>
      <scheme val="minor"/>
    </font>
    <font>
      <b/>
      <sz val="11"/>
      <name val="Aptos Narrow"/>
      <family val="2"/>
      <scheme val="minor"/>
    </font>
    <font>
      <u/>
      <sz val="11"/>
      <color theme="1"/>
      <name val="Aptos Narrow"/>
      <family val="2"/>
      <scheme val="minor"/>
    </font>
    <font>
      <strike/>
      <sz val="11"/>
      <color theme="1"/>
      <name val="Aptos Narrow"/>
      <family val="2"/>
      <scheme val="minor"/>
    </font>
    <font>
      <sz val="11"/>
      <color theme="1"/>
      <name val="Arial"/>
      <family val="2"/>
    </font>
    <font>
      <sz val="10"/>
      <color theme="1"/>
      <name val="Arial"/>
      <family val="2"/>
    </font>
    <font>
      <i/>
      <sz val="10"/>
      <color theme="1"/>
      <name val="Arial"/>
      <family val="2"/>
    </font>
    <font>
      <b/>
      <sz val="10"/>
      <color theme="1"/>
      <name val="Arial"/>
      <family val="2"/>
    </font>
    <font>
      <b/>
      <vertAlign val="superscript"/>
      <sz val="10"/>
      <color theme="1"/>
      <name val="Arial"/>
      <family val="2"/>
    </font>
    <font>
      <vertAlign val="superscript"/>
      <sz val="10"/>
      <color theme="1"/>
      <name val="Arial"/>
      <family val="2"/>
    </font>
    <font>
      <sz val="10"/>
      <color rgb="FF1F497D"/>
      <name val="Arial"/>
      <family val="2"/>
    </font>
    <font>
      <b/>
      <u/>
      <sz val="10"/>
      <color theme="1"/>
      <name val="Arial"/>
      <family val="2"/>
    </font>
    <font>
      <sz val="10"/>
      <color theme="1"/>
      <name val="Aptos Narrow"/>
      <family val="2"/>
      <scheme val="minor"/>
    </font>
    <font>
      <i/>
      <sz val="10"/>
      <color theme="1"/>
      <name val="Aptos Narrow"/>
      <family val="2"/>
      <scheme val="minor"/>
    </font>
    <font>
      <sz val="11"/>
      <color theme="8"/>
      <name val="Aptos Narrow"/>
      <family val="2"/>
      <scheme val="minor"/>
    </font>
    <font>
      <b/>
      <i/>
      <sz val="10"/>
      <color rgb="FFC00000"/>
      <name val="Arial"/>
      <family val="2"/>
    </font>
    <font>
      <sz val="10"/>
      <color theme="8"/>
      <name val="Arial"/>
      <family val="2"/>
    </font>
    <font>
      <sz val="8"/>
      <name val="Aptos Narrow"/>
      <family val="2"/>
      <scheme val="minor"/>
    </font>
    <font>
      <i/>
      <sz val="11"/>
      <color rgb="FFC00000"/>
      <name val="Aptos Narrow"/>
      <family val="2"/>
      <scheme val="minor"/>
    </font>
    <font>
      <b/>
      <i/>
      <u/>
      <sz val="10"/>
      <color rgb="FFC00000"/>
      <name val="Arial"/>
      <family val="2"/>
    </font>
    <font>
      <sz val="11"/>
      <color rgb="FFFF0000"/>
      <name val="Aptos Narrow"/>
      <family val="2"/>
      <scheme val="minor"/>
    </font>
    <font>
      <i/>
      <sz val="11"/>
      <name val="Aptos Narrow"/>
      <family val="2"/>
      <scheme val="minor"/>
    </font>
    <font>
      <sz val="10"/>
      <name val="Aptos Narrow"/>
      <family val="2"/>
      <scheme val="minor"/>
    </font>
    <font>
      <sz val="10"/>
      <name val="Aptos Narrow"/>
      <family val="2"/>
    </font>
    <font>
      <b/>
      <i/>
      <sz val="14"/>
      <name val="Arial"/>
      <family val="2"/>
    </font>
    <font>
      <sz val="11"/>
      <color rgb="FFC00000"/>
      <name val="Aptos Narrow"/>
      <family val="2"/>
      <scheme val="minor"/>
    </font>
    <font>
      <sz val="10"/>
      <color rgb="FFC00000"/>
      <name val="Arial"/>
      <family val="2"/>
    </font>
    <font>
      <b/>
      <u/>
      <vertAlign val="superscript"/>
      <sz val="10"/>
      <name val="Arial"/>
      <family val="2"/>
    </font>
  </fonts>
  <fills count="5">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theme="0"/>
        <bgColor indexed="64"/>
      </patternFill>
    </fill>
  </fills>
  <borders count="44">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hair">
        <color indexed="64"/>
      </bottom>
      <diagonal/>
    </border>
    <border>
      <left/>
      <right/>
      <top/>
      <bottom style="hair">
        <color indexed="64"/>
      </bottom>
      <diagonal/>
    </border>
    <border>
      <left style="medium">
        <color indexed="64"/>
      </left>
      <right style="hair">
        <color indexed="64"/>
      </right>
      <top style="hair">
        <color indexed="64"/>
      </top>
      <bottom style="hair">
        <color indexed="64"/>
      </bottom>
      <diagonal/>
    </border>
    <border>
      <left/>
      <right/>
      <top/>
      <bottom style="medium">
        <color indexed="64"/>
      </bottom>
      <diagonal/>
    </border>
    <border>
      <left/>
      <right style="thick">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204">
    <xf numFmtId="0" fontId="0" fillId="0" borderId="0" xfId="0"/>
    <xf numFmtId="0" fontId="6" fillId="0" borderId="0" xfId="0" applyFont="1"/>
    <xf numFmtId="0" fontId="6" fillId="0" borderId="0" xfId="0" applyFont="1" applyAlignment="1">
      <alignment horizontal="left" indent="1"/>
    </xf>
    <xf numFmtId="0" fontId="4" fillId="0" borderId="0" xfId="0" applyFont="1" applyAlignment="1">
      <alignment horizontal="center"/>
    </xf>
    <xf numFmtId="2" fontId="0" fillId="0" borderId="0" xfId="0" applyNumberFormat="1"/>
    <xf numFmtId="2" fontId="6" fillId="0" borderId="0" xfId="0" applyNumberFormat="1" applyFont="1" applyAlignment="1">
      <alignment horizontal="right" indent="1"/>
    </xf>
    <xf numFmtId="0" fontId="0" fillId="3" borderId="0" xfId="0" applyFill="1"/>
    <xf numFmtId="0" fontId="4" fillId="3" borderId="0" xfId="0" applyFont="1" applyFill="1"/>
    <xf numFmtId="0" fontId="22" fillId="0" borderId="0" xfId="0" applyFont="1"/>
    <xf numFmtId="0" fontId="6" fillId="3" borderId="0" xfId="0" applyFont="1" applyFill="1"/>
    <xf numFmtId="0" fontId="6" fillId="2" borderId="1" xfId="0" applyFont="1" applyFill="1" applyBorder="1" applyAlignment="1" applyProtection="1">
      <alignment horizontal="center"/>
      <protection locked="0"/>
    </xf>
    <xf numFmtId="0" fontId="23" fillId="0" borderId="0" xfId="0" applyFont="1"/>
    <xf numFmtId="0" fontId="23" fillId="3" borderId="0" xfId="0" applyFont="1" applyFill="1"/>
    <xf numFmtId="0" fontId="30" fillId="0" borderId="0" xfId="0" applyFont="1"/>
    <xf numFmtId="0" fontId="0" fillId="4" borderId="0" xfId="0" applyFill="1"/>
    <xf numFmtId="0" fontId="0" fillId="4" borderId="3" xfId="0" applyFill="1" applyBorder="1"/>
    <xf numFmtId="0" fontId="0" fillId="4" borderId="14" xfId="0" applyFill="1" applyBorder="1"/>
    <xf numFmtId="0" fontId="0" fillId="4" borderId="4" xfId="0" applyFill="1" applyBorder="1"/>
    <xf numFmtId="0" fontId="0" fillId="4" borderId="15" xfId="0" applyFill="1" applyBorder="1" applyAlignment="1">
      <alignment vertical="center" wrapText="1"/>
    </xf>
    <xf numFmtId="0" fontId="0" fillId="4" borderId="5" xfId="0" applyFill="1" applyBorder="1" applyAlignment="1">
      <alignment vertical="center" wrapText="1"/>
    </xf>
    <xf numFmtId="0" fontId="0" fillId="4" borderId="15" xfId="0" applyFill="1" applyBorder="1"/>
    <xf numFmtId="0" fontId="0" fillId="4" borderId="5" xfId="0" applyFill="1" applyBorder="1"/>
    <xf numFmtId="0" fontId="0" fillId="4" borderId="15" xfId="0" applyFill="1" applyBorder="1" applyAlignment="1">
      <alignment horizontal="right"/>
    </xf>
    <xf numFmtId="0" fontId="11" fillId="4" borderId="0" xfId="0" applyFont="1" applyFill="1"/>
    <xf numFmtId="0" fontId="0" fillId="4" borderId="6" xfId="0" applyFill="1" applyBorder="1"/>
    <xf numFmtId="0" fontId="0" fillId="4" borderId="12" xfId="0" applyFill="1" applyBorder="1"/>
    <xf numFmtId="0" fontId="0" fillId="4" borderId="7" xfId="0" applyFill="1" applyBorder="1"/>
    <xf numFmtId="0" fontId="17" fillId="4" borderId="14" xfId="0" applyFont="1" applyFill="1" applyBorder="1" applyAlignment="1">
      <alignment horizontal="left" vertical="center"/>
    </xf>
    <xf numFmtId="0" fontId="12" fillId="4" borderId="0" xfId="0" applyFont="1" applyFill="1" applyAlignment="1">
      <alignment vertical="center"/>
    </xf>
    <xf numFmtId="0" fontId="6" fillId="4" borderId="0" xfId="0" applyFont="1" applyFill="1"/>
    <xf numFmtId="0" fontId="22" fillId="4" borderId="0" xfId="0" applyFont="1" applyFill="1"/>
    <xf numFmtId="0" fontId="23" fillId="4" borderId="0" xfId="0" applyFont="1" applyFill="1"/>
    <xf numFmtId="0" fontId="4" fillId="4" borderId="0" xfId="0" applyFont="1" applyFill="1"/>
    <xf numFmtId="2" fontId="0" fillId="4" borderId="0" xfId="0" applyNumberFormat="1" applyFill="1"/>
    <xf numFmtId="165" fontId="11" fillId="4" borderId="0" xfId="0" applyNumberFormat="1" applyFont="1" applyFill="1" applyAlignment="1">
      <alignment horizontal="left"/>
    </xf>
    <xf numFmtId="49" fontId="11" fillId="4" borderId="0" xfId="0" applyNumberFormat="1" applyFont="1" applyFill="1"/>
    <xf numFmtId="2" fontId="0" fillId="4" borderId="6" xfId="0" applyNumberFormat="1" applyFill="1" applyBorder="1"/>
    <xf numFmtId="0" fontId="5" fillId="4" borderId="0" xfId="0" applyFont="1" applyFill="1"/>
    <xf numFmtId="0" fontId="19" fillId="4" borderId="0" xfId="0" applyFont="1" applyFill="1"/>
    <xf numFmtId="0" fontId="18" fillId="4" borderId="0" xfId="0" applyFont="1" applyFill="1"/>
    <xf numFmtId="0" fontId="18" fillId="4" borderId="0" xfId="0" quotePrefix="1" applyFont="1" applyFill="1"/>
    <xf numFmtId="164" fontId="19" fillId="4" borderId="8" xfId="0" applyNumberFormat="1" applyFont="1" applyFill="1" applyBorder="1"/>
    <xf numFmtId="0" fontId="19" fillId="4" borderId="13" xfId="0" applyFont="1" applyFill="1" applyBorder="1"/>
    <xf numFmtId="0" fontId="0" fillId="4" borderId="0" xfId="0" quotePrefix="1" applyFill="1"/>
    <xf numFmtId="164" fontId="1" fillId="4" borderId="0" xfId="0" applyNumberFormat="1" applyFont="1" applyFill="1"/>
    <xf numFmtId="0" fontId="1" fillId="4" borderId="0" xfId="0" applyFont="1" applyFill="1"/>
    <xf numFmtId="1" fontId="6" fillId="4" borderId="0" xfId="0" applyNumberFormat="1" applyFont="1" applyFill="1"/>
    <xf numFmtId="164" fontId="1" fillId="4" borderId="8" xfId="0" applyNumberFormat="1" applyFont="1" applyFill="1" applyBorder="1"/>
    <xf numFmtId="0" fontId="1" fillId="4" borderId="13" xfId="0" applyFont="1" applyFill="1" applyBorder="1"/>
    <xf numFmtId="0" fontId="6" fillId="4" borderId="0" xfId="0" applyFont="1" applyFill="1" applyAlignment="1">
      <alignment horizontal="left" vertical="center" indent="1"/>
    </xf>
    <xf numFmtId="0" fontId="31" fillId="4" borderId="14" xfId="0" applyFont="1" applyFill="1" applyBorder="1" applyAlignment="1">
      <alignment wrapText="1"/>
    </xf>
    <xf numFmtId="0" fontId="21" fillId="4" borderId="0" xfId="0" applyFont="1" applyFill="1"/>
    <xf numFmtId="0" fontId="30" fillId="4" borderId="0" xfId="0" applyFont="1" applyFill="1"/>
    <xf numFmtId="0" fontId="22" fillId="2" borderId="1" xfId="0" applyFont="1" applyFill="1" applyBorder="1" applyProtection="1">
      <protection locked="0"/>
    </xf>
    <xf numFmtId="0" fontId="0" fillId="2" borderId="11" xfId="0" applyFill="1" applyBorder="1" applyProtection="1">
      <protection locked="0"/>
    </xf>
    <xf numFmtId="0" fontId="18" fillId="2" borderId="1" xfId="0" applyFont="1" applyFill="1" applyBorder="1" applyProtection="1">
      <protection locked="0"/>
    </xf>
    <xf numFmtId="0" fontId="6" fillId="2" borderId="1" xfId="0" applyFont="1" applyFill="1" applyBorder="1" applyProtection="1">
      <protection locked="0"/>
    </xf>
    <xf numFmtId="0" fontId="0" fillId="2" borderId="1" xfId="0" applyFill="1" applyBorder="1" applyProtection="1">
      <protection locked="0"/>
    </xf>
    <xf numFmtId="0" fontId="32" fillId="4" borderId="0" xfId="0" applyFont="1" applyFill="1"/>
    <xf numFmtId="0" fontId="15" fillId="4" borderId="0" xfId="0" applyFont="1" applyFill="1"/>
    <xf numFmtId="0" fontId="23" fillId="4" borderId="5" xfId="0" applyFont="1" applyFill="1" applyBorder="1"/>
    <xf numFmtId="2" fontId="23" fillId="4" borderId="6" xfId="0" applyNumberFormat="1" applyFont="1" applyFill="1" applyBorder="1"/>
    <xf numFmtId="0" fontId="23" fillId="4" borderId="7" xfId="0" applyFont="1" applyFill="1" applyBorder="1"/>
    <xf numFmtId="2" fontId="23" fillId="4" borderId="0" xfId="0" applyNumberFormat="1" applyFont="1" applyFill="1"/>
    <xf numFmtId="0" fontId="16" fillId="4" borderId="0" xfId="0" applyFont="1" applyFill="1"/>
    <xf numFmtId="2" fontId="6" fillId="4" borderId="0" xfId="0" applyNumberFormat="1" applyFont="1" applyFill="1"/>
    <xf numFmtId="164" fontId="23" fillId="4" borderId="0" xfId="0" applyNumberFormat="1" applyFont="1" applyFill="1"/>
    <xf numFmtId="0" fontId="8" fillId="4" borderId="0" xfId="0" applyFont="1" applyFill="1" applyAlignment="1">
      <alignment vertical="center"/>
    </xf>
    <xf numFmtId="0" fontId="25" fillId="4" borderId="0" xfId="0" applyFont="1" applyFill="1"/>
    <xf numFmtId="0" fontId="23" fillId="4" borderId="0" xfId="0" quotePrefix="1" applyFont="1" applyFill="1"/>
    <xf numFmtId="0" fontId="6" fillId="4" borderId="0" xfId="0" applyFont="1" applyFill="1" applyAlignment="1">
      <alignment vertical="center" wrapText="1"/>
    </xf>
    <xf numFmtId="164" fontId="25" fillId="4" borderId="12" xfId="0" applyNumberFormat="1" applyFont="1" applyFill="1" applyBorder="1"/>
    <xf numFmtId="0" fontId="25" fillId="4" borderId="12" xfId="0" applyFont="1" applyFill="1" applyBorder="1"/>
    <xf numFmtId="164" fontId="25" fillId="4" borderId="8" xfId="0" applyNumberFormat="1" applyFont="1" applyFill="1" applyBorder="1"/>
    <xf numFmtId="0" fontId="25" fillId="4" borderId="13" xfId="0" applyFont="1" applyFill="1" applyBorder="1"/>
    <xf numFmtId="0" fontId="24" fillId="4" borderId="0" xfId="0" applyFont="1" applyFill="1"/>
    <xf numFmtId="164" fontId="25" fillId="4" borderId="0" xfId="0" applyNumberFormat="1" applyFont="1" applyFill="1"/>
    <xf numFmtId="0" fontId="6" fillId="4" borderId="0" xfId="0" applyFont="1" applyFill="1" applyAlignment="1">
      <alignment vertical="top"/>
    </xf>
    <xf numFmtId="0" fontId="28" fillId="4" borderId="0" xfId="0" applyFont="1" applyFill="1" applyAlignment="1">
      <alignment horizontal="center"/>
    </xf>
    <xf numFmtId="0" fontId="16" fillId="4" borderId="0" xfId="0" applyFont="1" applyFill="1" applyAlignment="1" applyProtection="1">
      <alignment horizontal="left"/>
      <protection locked="0"/>
    </xf>
    <xf numFmtId="0" fontId="6" fillId="4" borderId="0" xfId="0" applyFont="1" applyFill="1" applyAlignment="1">
      <alignment horizontal="left" indent="1"/>
    </xf>
    <xf numFmtId="0" fontId="15" fillId="4" borderId="0" xfId="0" applyFont="1" applyFill="1" applyAlignment="1">
      <alignment horizontal="center"/>
    </xf>
    <xf numFmtId="0" fontId="3" fillId="4" borderId="0" xfId="0" applyFont="1" applyFill="1" applyAlignment="1">
      <alignment horizontal="left" indent="1"/>
    </xf>
    <xf numFmtId="0" fontId="6" fillId="4" borderId="2" xfId="0" applyFont="1" applyFill="1" applyBorder="1" applyAlignment="1">
      <alignment horizontal="center"/>
    </xf>
    <xf numFmtId="2" fontId="6" fillId="4" borderId="0" xfId="0" applyNumberFormat="1" applyFont="1" applyFill="1" applyAlignment="1">
      <alignment horizontal="center"/>
    </xf>
    <xf numFmtId="0" fontId="6" fillId="4" borderId="0" xfId="0" applyFont="1" applyFill="1" applyAlignment="1">
      <alignment horizontal="center"/>
    </xf>
    <xf numFmtId="1" fontId="3" fillId="4" borderId="0" xfId="0" applyNumberFormat="1" applyFont="1" applyFill="1" applyAlignment="1">
      <alignment horizontal="center"/>
    </xf>
    <xf numFmtId="0" fontId="23" fillId="4" borderId="13" xfId="0" applyFont="1" applyFill="1" applyBorder="1"/>
    <xf numFmtId="0" fontId="6" fillId="4" borderId="2" xfId="0" applyFont="1" applyFill="1" applyBorder="1"/>
    <xf numFmtId="0" fontId="23" fillId="4" borderId="10" xfId="0" applyFont="1" applyFill="1" applyBorder="1"/>
    <xf numFmtId="0" fontId="23" fillId="4" borderId="12" xfId="0" applyFont="1" applyFill="1" applyBorder="1"/>
    <xf numFmtId="0" fontId="23" fillId="2" borderId="11" xfId="0" applyFont="1" applyFill="1" applyBorder="1" applyProtection="1">
      <protection locked="0"/>
    </xf>
    <xf numFmtId="0" fontId="23" fillId="2" borderId="1" xfId="0" applyFont="1" applyFill="1" applyBorder="1" applyProtection="1">
      <protection locked="0"/>
    </xf>
    <xf numFmtId="0" fontId="10" fillId="4" borderId="0" xfId="1" applyFont="1" applyFill="1" applyBorder="1" applyAlignment="1" applyProtection="1">
      <protection locked="0"/>
    </xf>
    <xf numFmtId="0" fontId="29" fillId="4" borderId="0" xfId="0" applyFont="1" applyFill="1"/>
    <xf numFmtId="0" fontId="34" fillId="4" borderId="0" xfId="0" applyFont="1" applyFill="1"/>
    <xf numFmtId="0" fontId="18" fillId="2" borderId="20" xfId="0" applyFont="1" applyFill="1" applyBorder="1" applyProtection="1">
      <protection locked="0"/>
    </xf>
    <xf numFmtId="0" fontId="18" fillId="2" borderId="24" xfId="0" applyFont="1" applyFill="1" applyBorder="1" applyProtection="1">
      <protection locked="0"/>
    </xf>
    <xf numFmtId="0" fontId="18" fillId="2" borderId="30" xfId="0" applyFont="1" applyFill="1" applyBorder="1" applyProtection="1">
      <protection locked="0"/>
    </xf>
    <xf numFmtId="0" fontId="0" fillId="0" borderId="31" xfId="0" applyBorder="1"/>
    <xf numFmtId="0" fontId="18" fillId="2" borderId="23" xfId="0" applyFont="1" applyFill="1" applyBorder="1" applyProtection="1">
      <protection locked="0"/>
    </xf>
    <xf numFmtId="0" fontId="18" fillId="2" borderId="21" xfId="0" applyFont="1" applyFill="1" applyBorder="1" applyProtection="1">
      <protection locked="0"/>
    </xf>
    <xf numFmtId="0" fontId="0" fillId="0" borderId="33" xfId="0" applyBorder="1"/>
    <xf numFmtId="0" fontId="18" fillId="2" borderId="26" xfId="0" applyFont="1" applyFill="1" applyBorder="1" applyProtection="1">
      <protection locked="0"/>
    </xf>
    <xf numFmtId="0" fontId="18" fillId="2" borderId="34" xfId="0" applyFont="1" applyFill="1" applyBorder="1" applyProtection="1">
      <protection locked="0"/>
    </xf>
    <xf numFmtId="0" fontId="18" fillId="2" borderId="35" xfId="0" applyFont="1" applyFill="1" applyBorder="1" applyProtection="1">
      <protection locked="0"/>
    </xf>
    <xf numFmtId="0" fontId="18" fillId="2" borderId="36" xfId="0" applyFont="1" applyFill="1" applyBorder="1" applyProtection="1">
      <protection locked="0"/>
    </xf>
    <xf numFmtId="0" fontId="0" fillId="0" borderId="37" xfId="0" applyBorder="1"/>
    <xf numFmtId="0" fontId="18" fillId="2" borderId="31" xfId="0" applyFont="1" applyFill="1" applyBorder="1" applyProtection="1">
      <protection locked="0"/>
    </xf>
    <xf numFmtId="0" fontId="18" fillId="2" borderId="22" xfId="0" applyFont="1" applyFill="1" applyBorder="1" applyProtection="1">
      <protection locked="0"/>
    </xf>
    <xf numFmtId="0" fontId="18" fillId="2" borderId="25" xfId="0" applyFont="1" applyFill="1" applyBorder="1" applyProtection="1">
      <protection locked="0"/>
    </xf>
    <xf numFmtId="0" fontId="0" fillId="0" borderId="27" xfId="0" applyBorder="1"/>
    <xf numFmtId="0" fontId="0" fillId="0" borderId="29" xfId="0" applyBorder="1"/>
    <xf numFmtId="0" fontId="0" fillId="0" borderId="28" xfId="0" applyBorder="1"/>
    <xf numFmtId="0" fontId="1" fillId="0" borderId="27" xfId="0" applyFont="1" applyBorder="1" applyAlignment="1">
      <alignment horizontal="left" vertical="center"/>
    </xf>
    <xf numFmtId="0" fontId="18" fillId="2" borderId="40" xfId="0" applyFont="1" applyFill="1" applyBorder="1" applyProtection="1">
      <protection locked="0"/>
    </xf>
    <xf numFmtId="0" fontId="18" fillId="2" borderId="41" xfId="0" applyFont="1" applyFill="1" applyBorder="1" applyProtection="1">
      <protection locked="0"/>
    </xf>
    <xf numFmtId="0" fontId="18" fillId="2" borderId="42" xfId="0" applyFont="1" applyFill="1" applyBorder="1" applyProtection="1">
      <protection locked="0"/>
    </xf>
    <xf numFmtId="1" fontId="0" fillId="0" borderId="33" xfId="0" applyNumberFormat="1" applyBorder="1"/>
    <xf numFmtId="0" fontId="5" fillId="4" borderId="0" xfId="0" applyFont="1" applyFill="1" applyAlignment="1">
      <alignment horizontal="left"/>
    </xf>
    <xf numFmtId="0" fontId="25" fillId="0" borderId="27"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8" fillId="4" borderId="0" xfId="0" applyFont="1" applyFill="1" applyAlignment="1">
      <alignment horizontal="left"/>
    </xf>
    <xf numFmtId="0" fontId="2" fillId="4" borderId="0" xfId="1" applyFill="1"/>
    <xf numFmtId="0" fontId="13" fillId="4" borderId="0" xfId="0" applyFont="1" applyFill="1"/>
    <xf numFmtId="0" fontId="37" fillId="4" borderId="0" xfId="0" applyFont="1" applyFill="1"/>
    <xf numFmtId="0" fontId="23" fillId="2" borderId="1" xfId="0" applyFont="1" applyFill="1" applyBorder="1" applyAlignment="1" applyProtection="1">
      <alignment horizontal="center"/>
      <protection locked="0"/>
    </xf>
    <xf numFmtId="0" fontId="6" fillId="4" borderId="43" xfId="0" applyFont="1" applyFill="1" applyBorder="1" applyAlignment="1">
      <alignment horizontal="center"/>
    </xf>
    <xf numFmtId="0" fontId="23" fillId="4" borderId="0" xfId="0" applyFont="1" applyFill="1" applyAlignment="1">
      <alignment horizontal="center"/>
    </xf>
    <xf numFmtId="0" fontId="6" fillId="4" borderId="43" xfId="0" applyFont="1" applyFill="1" applyBorder="1"/>
    <xf numFmtId="0" fontId="4" fillId="2" borderId="1" xfId="0" applyFont="1" applyFill="1" applyBorder="1" applyAlignment="1" applyProtection="1">
      <alignment horizontal="center"/>
      <protection locked="0"/>
    </xf>
    <xf numFmtId="2" fontId="23" fillId="4" borderId="0" xfId="0" applyNumberFormat="1" applyFont="1" applyFill="1" applyAlignment="1">
      <alignment horizontal="center"/>
    </xf>
    <xf numFmtId="2" fontId="23" fillId="2" borderId="1" xfId="0" applyNumberFormat="1" applyFont="1" applyFill="1" applyBorder="1" applyAlignment="1" applyProtection="1">
      <alignment horizontal="center"/>
      <protection locked="0"/>
    </xf>
    <xf numFmtId="0" fontId="38" fillId="4" borderId="0" xfId="0" quotePrefix="1" applyFont="1" applyFill="1"/>
    <xf numFmtId="0" fontId="4" fillId="4" borderId="0" xfId="0" applyFont="1" applyFill="1" applyAlignment="1">
      <alignment horizontal="left"/>
    </xf>
    <xf numFmtId="0" fontId="16" fillId="4" borderId="0" xfId="0" applyFont="1" applyFill="1" applyAlignment="1">
      <alignment horizontal="left"/>
    </xf>
    <xf numFmtId="0" fontId="20" fillId="4" borderId="0" xfId="0" applyFont="1" applyFill="1"/>
    <xf numFmtId="0" fontId="0" fillId="4" borderId="0" xfId="0" applyFill="1" applyAlignment="1">
      <alignment vertical="center" wrapText="1"/>
    </xf>
    <xf numFmtId="0" fontId="18" fillId="4" borderId="15" xfId="0" applyFont="1" applyFill="1" applyBorder="1"/>
    <xf numFmtId="0" fontId="18" fillId="4" borderId="15" xfId="0" applyFont="1" applyFill="1" applyBorder="1" applyAlignment="1">
      <alignment horizontal="right"/>
    </xf>
    <xf numFmtId="0" fontId="18" fillId="0" borderId="0" xfId="0" applyFont="1"/>
    <xf numFmtId="0" fontId="39" fillId="4" borderId="0" xfId="0" applyFont="1" applyFill="1"/>
    <xf numFmtId="0" fontId="40" fillId="4" borderId="14" xfId="0" applyFont="1" applyFill="1" applyBorder="1"/>
    <xf numFmtId="0" fontId="40" fillId="4" borderId="0" xfId="0" applyFont="1" applyFill="1"/>
    <xf numFmtId="0" fontId="39" fillId="4" borderId="15" xfId="0" applyFont="1" applyFill="1" applyBorder="1"/>
    <xf numFmtId="0" fontId="8" fillId="4" borderId="0" xfId="0" applyFont="1" applyFill="1"/>
    <xf numFmtId="0" fontId="4" fillId="4" borderId="0" xfId="0" applyFont="1" applyFill="1" applyAlignment="1">
      <alignment horizontal="left" vertical="center"/>
    </xf>
    <xf numFmtId="0" fontId="4" fillId="4" borderId="0" xfId="0" applyFont="1" applyFill="1" applyAlignment="1">
      <alignment horizontal="left" vertical="center" indent="1"/>
    </xf>
    <xf numFmtId="0" fontId="18" fillId="4" borderId="15" xfId="0" applyFont="1" applyFill="1" applyBorder="1" applyAlignment="1">
      <alignment horizontal="right" vertical="top"/>
    </xf>
    <xf numFmtId="0" fontId="18" fillId="4" borderId="5" xfId="0" applyFont="1" applyFill="1" applyBorder="1"/>
    <xf numFmtId="0" fontId="4" fillId="0" borderId="0" xfId="0" applyFont="1"/>
    <xf numFmtId="0" fontId="4" fillId="4" borderId="0" xfId="0" applyFont="1" applyFill="1" applyAlignment="1">
      <alignment horizontal="left" vertical="center" wrapText="1"/>
    </xf>
    <xf numFmtId="0" fontId="36" fillId="4" borderId="15" xfId="0" applyFont="1" applyFill="1" applyBorder="1" applyAlignment="1">
      <alignment vertical="top" wrapText="1"/>
    </xf>
    <xf numFmtId="0" fontId="36" fillId="4" borderId="5" xfId="0" applyFont="1" applyFill="1" applyBorder="1" applyAlignment="1">
      <alignment vertical="top" wrapText="1"/>
    </xf>
    <xf numFmtId="0" fontId="3" fillId="3" borderId="0" xfId="0" applyFont="1" applyFill="1"/>
    <xf numFmtId="0" fontId="25" fillId="3" borderId="0" xfId="0" applyFont="1" applyFill="1"/>
    <xf numFmtId="0" fontId="45" fillId="4" borderId="0" xfId="0" applyFont="1" applyFill="1" applyAlignment="1">
      <alignment horizontal="left"/>
    </xf>
    <xf numFmtId="0" fontId="36" fillId="4" borderId="0" xfId="0" applyFont="1" applyFill="1" applyAlignment="1">
      <alignment vertical="top" wrapText="1"/>
    </xf>
    <xf numFmtId="0" fontId="17" fillId="4" borderId="0" xfId="0" applyFont="1" applyFill="1" applyAlignment="1">
      <alignment horizontal="center" vertical="center"/>
    </xf>
    <xf numFmtId="0" fontId="18" fillId="4" borderId="16" xfId="0" applyFont="1" applyFill="1" applyBorder="1" applyAlignment="1">
      <alignment horizontal="left" vertical="center" wrapText="1"/>
    </xf>
    <xf numFmtId="0" fontId="18" fillId="4" borderId="17" xfId="0" applyFont="1" applyFill="1" applyBorder="1" applyAlignment="1">
      <alignment horizontal="left" vertical="center" wrapText="1"/>
    </xf>
    <xf numFmtId="0" fontId="18" fillId="4" borderId="18" xfId="0" applyFont="1" applyFill="1" applyBorder="1" applyAlignment="1">
      <alignment horizontal="left" vertical="center" wrapText="1"/>
    </xf>
    <xf numFmtId="0" fontId="18" fillId="4" borderId="15" xfId="0" applyFont="1" applyFill="1" applyBorder="1" applyAlignment="1">
      <alignment vertical="center" wrapText="1"/>
    </xf>
    <xf numFmtId="0" fontId="18" fillId="4" borderId="0" xfId="0" applyFont="1" applyFill="1" applyAlignment="1">
      <alignment vertical="center" wrapText="1"/>
    </xf>
    <xf numFmtId="0" fontId="18" fillId="4" borderId="5" xfId="0" applyFont="1" applyFill="1" applyBorder="1" applyAlignment="1">
      <alignment vertical="center" wrapText="1"/>
    </xf>
    <xf numFmtId="0" fontId="39" fillId="4" borderId="0" xfId="0" applyFont="1" applyFill="1" applyAlignment="1">
      <alignment horizontal="left" vertical="top" wrapText="1"/>
    </xf>
    <xf numFmtId="0" fontId="36" fillId="4" borderId="15" xfId="0" applyFont="1" applyFill="1" applyBorder="1" applyAlignment="1">
      <alignment vertical="top" wrapText="1"/>
    </xf>
    <xf numFmtId="0" fontId="36" fillId="4" borderId="0" xfId="0" applyFont="1" applyFill="1" applyAlignment="1">
      <alignment vertical="top" wrapText="1"/>
    </xf>
    <xf numFmtId="0" fontId="36" fillId="4" borderId="5" xfId="0" applyFont="1" applyFill="1" applyBorder="1" applyAlignment="1">
      <alignment vertical="top" wrapText="1"/>
    </xf>
    <xf numFmtId="0" fontId="0" fillId="4" borderId="15" xfId="0" applyFill="1" applyBorder="1" applyAlignment="1">
      <alignment vertical="center" wrapText="1"/>
    </xf>
    <xf numFmtId="0" fontId="0" fillId="4" borderId="0" xfId="0" applyFill="1" applyAlignment="1">
      <alignment vertical="center" wrapText="1"/>
    </xf>
    <xf numFmtId="0" fontId="0" fillId="4" borderId="5" xfId="0" applyFill="1" applyBorder="1" applyAlignment="1">
      <alignment vertical="center" wrapText="1"/>
    </xf>
    <xf numFmtId="0" fontId="18" fillId="4" borderId="0" xfId="0" applyFont="1" applyFill="1" applyAlignment="1">
      <alignment horizontal="left" vertical="top" wrapText="1"/>
    </xf>
    <xf numFmtId="0" fontId="18" fillId="4" borderId="5" xfId="0" applyFont="1" applyFill="1" applyBorder="1" applyAlignment="1">
      <alignment horizontal="left" vertical="top" wrapText="1"/>
    </xf>
    <xf numFmtId="0" fontId="18" fillId="4" borderId="15" xfId="0" applyFont="1" applyFill="1" applyBorder="1" applyAlignment="1">
      <alignment horizontal="left" vertical="top" wrapText="1"/>
    </xf>
    <xf numFmtId="0" fontId="6" fillId="4" borderId="0" xfId="0" applyFont="1" applyFill="1" applyAlignment="1">
      <alignment horizontal="left" wrapText="1"/>
    </xf>
    <xf numFmtId="0" fontId="4" fillId="4" borderId="0" xfId="0" applyFont="1" applyFill="1" applyAlignment="1">
      <alignment horizontal="left" wrapText="1"/>
    </xf>
    <xf numFmtId="0" fontId="12" fillId="4" borderId="0" xfId="0" applyFont="1" applyFill="1" applyAlignment="1">
      <alignment horizontal="center" vertic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9" fillId="4" borderId="3" xfId="0" applyFont="1" applyFill="1" applyBorder="1" applyAlignment="1">
      <alignment horizontal="center"/>
    </xf>
    <xf numFmtId="0" fontId="19" fillId="4" borderId="4" xfId="0" applyFont="1" applyFill="1" applyBorder="1" applyAlignment="1">
      <alignment horizontal="center"/>
    </xf>
    <xf numFmtId="0" fontId="8" fillId="4" borderId="0" xfId="0" applyFont="1" applyFill="1" applyAlignment="1">
      <alignment horizontal="left" vertical="center"/>
    </xf>
    <xf numFmtId="0" fontId="23" fillId="2" borderId="19" xfId="0" applyFont="1" applyFill="1" applyBorder="1" applyAlignment="1" applyProtection="1">
      <alignment horizontal="center"/>
      <protection locked="0"/>
    </xf>
    <xf numFmtId="0" fontId="23" fillId="2" borderId="9" xfId="0" applyFont="1" applyFill="1" applyBorder="1" applyAlignment="1" applyProtection="1">
      <alignment horizontal="center"/>
      <protection locked="0"/>
    </xf>
    <xf numFmtId="0" fontId="25" fillId="0" borderId="3" xfId="0" applyFont="1" applyBorder="1" applyAlignment="1">
      <alignment horizontal="center"/>
    </xf>
    <xf numFmtId="0" fontId="25" fillId="0" borderId="4"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8" fillId="4" borderId="0" xfId="0" applyFont="1" applyFill="1" applyAlignment="1">
      <alignment horizontal="left" vertical="top" wrapText="1"/>
    </xf>
    <xf numFmtId="0" fontId="4" fillId="4" borderId="0" xfId="0" applyFont="1" applyFill="1" applyAlignment="1">
      <alignment horizontal="center" wrapText="1"/>
    </xf>
    <xf numFmtId="0" fontId="6" fillId="4" borderId="0" xfId="0" applyFont="1" applyFill="1" applyAlignment="1">
      <alignment horizontal="center" wrapText="1"/>
    </xf>
    <xf numFmtId="0" fontId="33" fillId="4" borderId="0" xfId="0" applyFont="1" applyFill="1" applyAlignment="1">
      <alignment horizontal="left" wrapText="1"/>
    </xf>
    <xf numFmtId="0" fontId="25" fillId="0" borderId="38" xfId="0" applyFont="1" applyBorder="1" applyAlignment="1">
      <alignment horizontal="center" vertical="center" wrapText="1"/>
    </xf>
    <xf numFmtId="0" fontId="25" fillId="0" borderId="39" xfId="0" applyFont="1" applyBorder="1" applyAlignment="1">
      <alignment horizontal="center" vertical="center" wrapText="1"/>
    </xf>
    <xf numFmtId="0" fontId="3" fillId="3" borderId="0" xfId="0" applyFont="1" applyFill="1" applyAlignment="1">
      <alignment horizontal="left"/>
    </xf>
    <xf numFmtId="0" fontId="1" fillId="0" borderId="8" xfId="0" applyFont="1" applyBorder="1" applyAlignment="1">
      <alignment horizontal="center"/>
    </xf>
    <xf numFmtId="0" fontId="1" fillId="0" borderId="32" xfId="0" applyFont="1" applyBorder="1" applyAlignment="1">
      <alignment horizontal="center"/>
    </xf>
    <xf numFmtId="0" fontId="1" fillId="0" borderId="33" xfId="0" applyFont="1" applyBorder="1" applyAlignment="1">
      <alignment horizontal="center"/>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10" fillId="4" borderId="0" xfId="1" applyFont="1" applyFill="1" applyBorder="1" applyAlignment="1" applyProtection="1">
      <alignment horizontal="left"/>
      <protection locked="0"/>
    </xf>
    <xf numFmtId="0" fontId="4" fillId="4" borderId="0" xfId="0" applyFont="1" applyFill="1" applyAlignment="1">
      <alignment wrapText="1"/>
    </xf>
  </cellXfs>
  <cellStyles count="2">
    <cellStyle name="Lien hypertexte"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1</xdr:col>
      <xdr:colOff>227634</xdr:colOff>
      <xdr:row>4</xdr:row>
      <xdr:rowOff>0</xdr:rowOff>
    </xdr:from>
    <xdr:to>
      <xdr:col>1</xdr:col>
      <xdr:colOff>590550</xdr:colOff>
      <xdr:row>5</xdr:row>
      <xdr:rowOff>17145</xdr:rowOff>
    </xdr:to>
    <xdr:pic>
      <xdr:nvPicPr>
        <xdr:cNvPr id="5" name="Graphique 4" descr="Avertissement avec un remplissage uni">
          <a:extLst>
            <a:ext uri="{FF2B5EF4-FFF2-40B4-BE49-F238E27FC236}">
              <a16:creationId xmlns:a16="http://schemas.microsoft.com/office/drawing/2014/main" id="{C6A3BF3C-8E1D-16DA-292A-17E8B0FC1E2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7634" y="1303020"/>
          <a:ext cx="366726" cy="388620"/>
        </a:xfrm>
        <a:prstGeom prst="rect">
          <a:avLst/>
        </a:prstGeom>
      </xdr:spPr>
    </xdr:pic>
    <xdr:clientData/>
  </xdr:twoCellAnchor>
  <xdr:twoCellAnchor editAs="oneCell">
    <xdr:from>
      <xdr:col>1</xdr:col>
      <xdr:colOff>213360</xdr:colOff>
      <xdr:row>13</xdr:row>
      <xdr:rowOff>167640</xdr:rowOff>
    </xdr:from>
    <xdr:to>
      <xdr:col>1</xdr:col>
      <xdr:colOff>704850</xdr:colOff>
      <xdr:row>15</xdr:row>
      <xdr:rowOff>114301</xdr:rowOff>
    </xdr:to>
    <xdr:pic>
      <xdr:nvPicPr>
        <xdr:cNvPr id="7" name="Graphique 6" descr="Balance de la justice avec un remplissage uni">
          <a:extLst>
            <a:ext uri="{FF2B5EF4-FFF2-40B4-BE49-F238E27FC236}">
              <a16:creationId xmlns:a16="http://schemas.microsoft.com/office/drawing/2014/main" id="{0CF0BCF0-E815-E5A1-29BB-F5B87F565B8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13360" y="4678680"/>
          <a:ext cx="495300" cy="495300"/>
        </a:xfrm>
        <a:prstGeom prst="rect">
          <a:avLst/>
        </a:prstGeom>
      </xdr:spPr>
    </xdr:pic>
    <xdr:clientData/>
  </xdr:twoCellAnchor>
  <xdr:twoCellAnchor>
    <xdr:from>
      <xdr:col>1</xdr:col>
      <xdr:colOff>259994</xdr:colOff>
      <xdr:row>29</xdr:row>
      <xdr:rowOff>126851</xdr:rowOff>
    </xdr:from>
    <xdr:to>
      <xdr:col>1</xdr:col>
      <xdr:colOff>578091</xdr:colOff>
      <xdr:row>30</xdr:row>
      <xdr:rowOff>88343</xdr:rowOff>
    </xdr:to>
    <xdr:sp macro="" textlink="">
      <xdr:nvSpPr>
        <xdr:cNvPr id="4" name="Larme 3">
          <a:extLst>
            <a:ext uri="{FF2B5EF4-FFF2-40B4-BE49-F238E27FC236}">
              <a16:creationId xmlns:a16="http://schemas.microsoft.com/office/drawing/2014/main" id="{3B8C8F74-F447-44B3-3A7C-0EA07E60C8D8}"/>
            </a:ext>
          </a:extLst>
        </xdr:cNvPr>
        <xdr:cNvSpPr/>
      </xdr:nvSpPr>
      <xdr:spPr>
        <a:xfrm rot="19177686">
          <a:off x="259994" y="8325971"/>
          <a:ext cx="318097" cy="327252"/>
        </a:xfrm>
        <a:prstGeom prst="teardrop">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xdr:col>
      <xdr:colOff>281940</xdr:colOff>
      <xdr:row>29</xdr:row>
      <xdr:rowOff>152400</xdr:rowOff>
    </xdr:from>
    <xdr:to>
      <xdr:col>1</xdr:col>
      <xdr:colOff>662940</xdr:colOff>
      <xdr:row>30</xdr:row>
      <xdr:rowOff>137160</xdr:rowOff>
    </xdr:to>
    <xdr:sp macro="" textlink="">
      <xdr:nvSpPr>
        <xdr:cNvPr id="6" name="ZoneTexte 5">
          <a:extLst>
            <a:ext uri="{FF2B5EF4-FFF2-40B4-BE49-F238E27FC236}">
              <a16:creationId xmlns:a16="http://schemas.microsoft.com/office/drawing/2014/main" id="{683196A2-D18C-0930-F30E-C6EF7E78E08A}"/>
            </a:ext>
          </a:extLst>
        </xdr:cNvPr>
        <xdr:cNvSpPr txBox="1"/>
      </xdr:nvSpPr>
      <xdr:spPr>
        <a:xfrm>
          <a:off x="281940" y="8351520"/>
          <a:ext cx="381000" cy="35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b="1">
              <a:ln>
                <a:noFill/>
              </a:ln>
              <a:solidFill>
                <a:schemeClr val="bg1"/>
              </a:solidFill>
            </a:rPr>
            <a:t>%</a:t>
          </a:r>
        </a:p>
      </xdr:txBody>
    </xdr:sp>
    <xdr:clientData/>
  </xdr:twoCellAnchor>
  <xdr:twoCellAnchor editAs="oneCell">
    <xdr:from>
      <xdr:col>0</xdr:col>
      <xdr:colOff>0</xdr:colOff>
      <xdr:row>0</xdr:row>
      <xdr:rowOff>0</xdr:rowOff>
    </xdr:from>
    <xdr:to>
      <xdr:col>9</xdr:col>
      <xdr:colOff>248603</xdr:colOff>
      <xdr:row>1</xdr:row>
      <xdr:rowOff>1386840</xdr:rowOff>
    </xdr:to>
    <xdr:pic>
      <xdr:nvPicPr>
        <xdr:cNvPr id="2" name="Image 1">
          <a:extLst>
            <a:ext uri="{FF2B5EF4-FFF2-40B4-BE49-F238E27FC236}">
              <a16:creationId xmlns:a16="http://schemas.microsoft.com/office/drawing/2014/main" id="{072F3E42-6350-9A9D-0940-9ABF024AF8D6}"/>
            </a:ext>
          </a:extLst>
        </xdr:cNvPr>
        <xdr:cNvPicPr>
          <a:picLocks noChangeAspect="1"/>
        </xdr:cNvPicPr>
      </xdr:nvPicPr>
      <xdr:blipFill>
        <a:blip xmlns:r="http://schemas.openxmlformats.org/officeDocument/2006/relationships" r:embed="rId5"/>
        <a:stretch>
          <a:fillRect/>
        </a:stretch>
      </xdr:blipFill>
      <xdr:spPr>
        <a:xfrm>
          <a:off x="0" y="0"/>
          <a:ext cx="10958513" cy="1685925"/>
        </a:xfrm>
        <a:prstGeom prst="rect">
          <a:avLst/>
        </a:prstGeom>
      </xdr:spPr>
    </xdr:pic>
    <xdr:clientData/>
  </xdr:twoCellAnchor>
  <xdr:twoCellAnchor editAs="oneCell">
    <xdr:from>
      <xdr:col>6</xdr:col>
      <xdr:colOff>0</xdr:colOff>
      <xdr:row>53</xdr:row>
      <xdr:rowOff>137582</xdr:rowOff>
    </xdr:from>
    <xdr:to>
      <xdr:col>8</xdr:col>
      <xdr:colOff>127000</xdr:colOff>
      <xdr:row>60</xdr:row>
      <xdr:rowOff>13279</xdr:rowOff>
    </xdr:to>
    <xdr:pic>
      <xdr:nvPicPr>
        <xdr:cNvPr id="9" name="Image 8">
          <a:extLst>
            <a:ext uri="{FF2B5EF4-FFF2-40B4-BE49-F238E27FC236}">
              <a16:creationId xmlns:a16="http://schemas.microsoft.com/office/drawing/2014/main" id="{0B865530-F082-7CD2-A2EE-0890246B1D4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228417" y="14171082"/>
          <a:ext cx="2899833" cy="1209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104775</xdr:colOff>
      <xdr:row>49</xdr:row>
      <xdr:rowOff>163829</xdr:rowOff>
    </xdr:from>
    <xdr:to>
      <xdr:col>11</xdr:col>
      <xdr:colOff>582930</xdr:colOff>
      <xdr:row>54</xdr:row>
      <xdr:rowOff>47624</xdr:rowOff>
    </xdr:to>
    <xdr:sp macro="" textlink="">
      <xdr:nvSpPr>
        <xdr:cNvPr id="7" name="Cube 6">
          <a:extLst>
            <a:ext uri="{FF2B5EF4-FFF2-40B4-BE49-F238E27FC236}">
              <a16:creationId xmlns:a16="http://schemas.microsoft.com/office/drawing/2014/main" id="{B572D820-31BF-4E3E-B4CC-CD6AF18C0A08}"/>
            </a:ext>
          </a:extLst>
        </xdr:cNvPr>
        <xdr:cNvSpPr/>
      </xdr:nvSpPr>
      <xdr:spPr>
        <a:xfrm>
          <a:off x="7435215" y="13262609"/>
          <a:ext cx="1552575" cy="821055"/>
        </a:xfrm>
        <a:prstGeom prst="cube">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fr-CA" sz="1100"/>
        </a:p>
      </xdr:txBody>
    </xdr:sp>
    <xdr:clientData/>
  </xdr:twoCellAnchor>
  <xdr:oneCellAnchor>
    <xdr:from>
      <xdr:col>11</xdr:col>
      <xdr:colOff>497205</xdr:colOff>
      <xdr:row>53</xdr:row>
      <xdr:rowOff>112395</xdr:rowOff>
    </xdr:from>
    <xdr:ext cx="608885" cy="264560"/>
    <xdr:sp macro="" textlink="">
      <xdr:nvSpPr>
        <xdr:cNvPr id="8" name="ZoneTexte 7">
          <a:extLst>
            <a:ext uri="{FF2B5EF4-FFF2-40B4-BE49-F238E27FC236}">
              <a16:creationId xmlns:a16="http://schemas.microsoft.com/office/drawing/2014/main" id="{151BC416-3B47-4B9A-AF15-5FE2BA0241C6}"/>
            </a:ext>
          </a:extLst>
        </xdr:cNvPr>
        <xdr:cNvSpPr txBox="1"/>
      </xdr:nvSpPr>
      <xdr:spPr>
        <a:xfrm>
          <a:off x="8902065" y="13942695"/>
          <a:ext cx="60888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CA" sz="1100"/>
            <a:t>Largeur</a:t>
          </a:r>
        </a:p>
      </xdr:txBody>
    </xdr:sp>
    <xdr:clientData/>
  </xdr:oneCellAnchor>
  <xdr:oneCellAnchor>
    <xdr:from>
      <xdr:col>11</xdr:col>
      <xdr:colOff>621030</xdr:colOff>
      <xdr:row>50</xdr:row>
      <xdr:rowOff>125730</xdr:rowOff>
    </xdr:from>
    <xdr:ext cx="642420" cy="264560"/>
    <xdr:sp macro="" textlink="">
      <xdr:nvSpPr>
        <xdr:cNvPr id="9" name="ZoneTexte 8">
          <a:extLst>
            <a:ext uri="{FF2B5EF4-FFF2-40B4-BE49-F238E27FC236}">
              <a16:creationId xmlns:a16="http://schemas.microsoft.com/office/drawing/2014/main" id="{152B64D9-F8CD-456B-BE12-8EC8F4DCDDC8}"/>
            </a:ext>
          </a:extLst>
        </xdr:cNvPr>
        <xdr:cNvSpPr txBox="1"/>
      </xdr:nvSpPr>
      <xdr:spPr>
        <a:xfrm>
          <a:off x="8174355" y="9355455"/>
          <a:ext cx="6424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CA" sz="1100"/>
            <a:t>Hauteur</a:t>
          </a:r>
        </a:p>
      </xdr:txBody>
    </xdr:sp>
    <xdr:clientData/>
  </xdr:oneCellAnchor>
  <xdr:oneCellAnchor>
    <xdr:from>
      <xdr:col>10</xdr:col>
      <xdr:colOff>438150</xdr:colOff>
      <xdr:row>54</xdr:row>
      <xdr:rowOff>97155</xdr:rowOff>
    </xdr:from>
    <xdr:ext cx="711285" cy="264560"/>
    <xdr:sp macro="" textlink="">
      <xdr:nvSpPr>
        <xdr:cNvPr id="10" name="ZoneTexte 9">
          <a:extLst>
            <a:ext uri="{FF2B5EF4-FFF2-40B4-BE49-F238E27FC236}">
              <a16:creationId xmlns:a16="http://schemas.microsoft.com/office/drawing/2014/main" id="{8437A8A1-E7EB-4848-954A-C9EEEE5D2FE2}"/>
            </a:ext>
          </a:extLst>
        </xdr:cNvPr>
        <xdr:cNvSpPr txBox="1"/>
      </xdr:nvSpPr>
      <xdr:spPr>
        <a:xfrm>
          <a:off x="7010400" y="9993630"/>
          <a:ext cx="71128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CA" sz="1100"/>
            <a:t>Longueur</a:t>
          </a:r>
        </a:p>
      </xdr:txBody>
    </xdr:sp>
    <xdr:clientData/>
  </xdr:oneCellAnchor>
  <xdr:twoCellAnchor>
    <xdr:from>
      <xdr:col>11</xdr:col>
      <xdr:colOff>634365</xdr:colOff>
      <xdr:row>49</xdr:row>
      <xdr:rowOff>152400</xdr:rowOff>
    </xdr:from>
    <xdr:to>
      <xdr:col>11</xdr:col>
      <xdr:colOff>638175</xdr:colOff>
      <xdr:row>53</xdr:row>
      <xdr:rowOff>47625</xdr:rowOff>
    </xdr:to>
    <xdr:cxnSp macro="">
      <xdr:nvCxnSpPr>
        <xdr:cNvPr id="11" name="Connecteur droit avec flèche 10">
          <a:extLst>
            <a:ext uri="{FF2B5EF4-FFF2-40B4-BE49-F238E27FC236}">
              <a16:creationId xmlns:a16="http://schemas.microsoft.com/office/drawing/2014/main" id="{2389EC49-4A90-414B-8828-2F6F6ED8F796}"/>
            </a:ext>
          </a:extLst>
        </xdr:cNvPr>
        <xdr:cNvCxnSpPr/>
      </xdr:nvCxnSpPr>
      <xdr:spPr>
        <a:xfrm>
          <a:off x="8187690" y="9220200"/>
          <a:ext cx="3810" cy="542925"/>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11</xdr:col>
      <xdr:colOff>409575</xdr:colOff>
      <xdr:row>53</xdr:row>
      <xdr:rowOff>76200</xdr:rowOff>
    </xdr:from>
    <xdr:to>
      <xdr:col>11</xdr:col>
      <xdr:colOff>647700</xdr:colOff>
      <xdr:row>54</xdr:row>
      <xdr:rowOff>152400</xdr:rowOff>
    </xdr:to>
    <xdr:cxnSp macro="">
      <xdr:nvCxnSpPr>
        <xdr:cNvPr id="12" name="Connecteur droit avec flèche 11">
          <a:extLst>
            <a:ext uri="{FF2B5EF4-FFF2-40B4-BE49-F238E27FC236}">
              <a16:creationId xmlns:a16="http://schemas.microsoft.com/office/drawing/2014/main" id="{41FF5A10-12E2-4E67-B686-F0FBAEFD0C1F}"/>
            </a:ext>
          </a:extLst>
        </xdr:cNvPr>
        <xdr:cNvCxnSpPr/>
      </xdr:nvCxnSpPr>
      <xdr:spPr>
        <a:xfrm flipV="1">
          <a:off x="7962900" y="9791700"/>
          <a:ext cx="238125" cy="257175"/>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10</xdr:col>
      <xdr:colOff>85725</xdr:colOff>
      <xdr:row>54</xdr:row>
      <xdr:rowOff>123825</xdr:rowOff>
    </xdr:from>
    <xdr:to>
      <xdr:col>11</xdr:col>
      <xdr:colOff>396240</xdr:colOff>
      <xdr:row>54</xdr:row>
      <xdr:rowOff>133350</xdr:rowOff>
    </xdr:to>
    <xdr:cxnSp macro="">
      <xdr:nvCxnSpPr>
        <xdr:cNvPr id="13" name="Connecteur droit avec flèche 12">
          <a:extLst>
            <a:ext uri="{FF2B5EF4-FFF2-40B4-BE49-F238E27FC236}">
              <a16:creationId xmlns:a16="http://schemas.microsoft.com/office/drawing/2014/main" id="{F53B635D-984D-4701-8EB6-17631F014043}"/>
            </a:ext>
          </a:extLst>
        </xdr:cNvPr>
        <xdr:cNvCxnSpPr/>
      </xdr:nvCxnSpPr>
      <xdr:spPr>
        <a:xfrm flipV="1">
          <a:off x="6657975" y="10020300"/>
          <a:ext cx="1291590" cy="9525"/>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10</xdr:col>
      <xdr:colOff>102870</xdr:colOff>
      <xdr:row>75</xdr:row>
      <xdr:rowOff>165735</xdr:rowOff>
    </xdr:from>
    <xdr:to>
      <xdr:col>11</xdr:col>
      <xdr:colOff>586740</xdr:colOff>
      <xdr:row>79</xdr:row>
      <xdr:rowOff>133351</xdr:rowOff>
    </xdr:to>
    <xdr:sp macro="" textlink="">
      <xdr:nvSpPr>
        <xdr:cNvPr id="14" name="Cube 13">
          <a:extLst>
            <a:ext uri="{FF2B5EF4-FFF2-40B4-BE49-F238E27FC236}">
              <a16:creationId xmlns:a16="http://schemas.microsoft.com/office/drawing/2014/main" id="{385BABAE-0FAE-4A53-B767-60F9BBA60443}"/>
            </a:ext>
          </a:extLst>
        </xdr:cNvPr>
        <xdr:cNvSpPr/>
      </xdr:nvSpPr>
      <xdr:spPr>
        <a:xfrm>
          <a:off x="7433310" y="19535775"/>
          <a:ext cx="1558290" cy="699136"/>
        </a:xfrm>
        <a:prstGeom prst="cube">
          <a:avLst/>
        </a:prstGeom>
        <a:solidFill>
          <a:srgbClr val="C00000"/>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fr-CA" sz="1100"/>
        </a:p>
      </xdr:txBody>
    </xdr:sp>
    <xdr:clientData/>
  </xdr:twoCellAnchor>
  <xdr:oneCellAnchor>
    <xdr:from>
      <xdr:col>11</xdr:col>
      <xdr:colOff>497205</xdr:colOff>
      <xdr:row>79</xdr:row>
      <xdr:rowOff>112395</xdr:rowOff>
    </xdr:from>
    <xdr:ext cx="608885" cy="264560"/>
    <xdr:sp macro="" textlink="">
      <xdr:nvSpPr>
        <xdr:cNvPr id="15" name="ZoneTexte 14">
          <a:extLst>
            <a:ext uri="{FF2B5EF4-FFF2-40B4-BE49-F238E27FC236}">
              <a16:creationId xmlns:a16="http://schemas.microsoft.com/office/drawing/2014/main" id="{9A82BB6D-04DC-41E6-8F7A-97CF45AF4737}"/>
            </a:ext>
          </a:extLst>
        </xdr:cNvPr>
        <xdr:cNvSpPr txBox="1"/>
      </xdr:nvSpPr>
      <xdr:spPr>
        <a:xfrm>
          <a:off x="8902065" y="20213955"/>
          <a:ext cx="60888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CA" sz="1100"/>
            <a:t>Largeur</a:t>
          </a:r>
        </a:p>
      </xdr:txBody>
    </xdr:sp>
    <xdr:clientData/>
  </xdr:oneCellAnchor>
  <xdr:oneCellAnchor>
    <xdr:from>
      <xdr:col>11</xdr:col>
      <xdr:colOff>630555</xdr:colOff>
      <xdr:row>76</xdr:row>
      <xdr:rowOff>154305</xdr:rowOff>
    </xdr:from>
    <xdr:ext cx="642420" cy="264560"/>
    <xdr:sp macro="" textlink="">
      <xdr:nvSpPr>
        <xdr:cNvPr id="16" name="ZoneTexte 15">
          <a:extLst>
            <a:ext uri="{FF2B5EF4-FFF2-40B4-BE49-F238E27FC236}">
              <a16:creationId xmlns:a16="http://schemas.microsoft.com/office/drawing/2014/main" id="{8B956C20-2D6E-497C-932F-38AF5F4B48AF}"/>
            </a:ext>
          </a:extLst>
        </xdr:cNvPr>
        <xdr:cNvSpPr txBox="1"/>
      </xdr:nvSpPr>
      <xdr:spPr>
        <a:xfrm>
          <a:off x="9035415" y="19707225"/>
          <a:ext cx="6424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CA" sz="1100"/>
            <a:t>Hauteur</a:t>
          </a:r>
        </a:p>
      </xdr:txBody>
    </xdr:sp>
    <xdr:clientData/>
  </xdr:oneCellAnchor>
  <xdr:oneCellAnchor>
    <xdr:from>
      <xdr:col>10</xdr:col>
      <xdr:colOff>643890</xdr:colOff>
      <xdr:row>73</xdr:row>
      <xdr:rowOff>169545</xdr:rowOff>
    </xdr:from>
    <xdr:ext cx="711285" cy="264560"/>
    <xdr:sp macro="" textlink="">
      <xdr:nvSpPr>
        <xdr:cNvPr id="17" name="ZoneTexte 16">
          <a:extLst>
            <a:ext uri="{FF2B5EF4-FFF2-40B4-BE49-F238E27FC236}">
              <a16:creationId xmlns:a16="http://schemas.microsoft.com/office/drawing/2014/main" id="{CAB0296B-92B9-40EC-A7BA-A78AAF7A3C60}"/>
            </a:ext>
          </a:extLst>
        </xdr:cNvPr>
        <xdr:cNvSpPr txBox="1"/>
      </xdr:nvSpPr>
      <xdr:spPr>
        <a:xfrm>
          <a:off x="7974330" y="19173825"/>
          <a:ext cx="71128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CA" sz="1100"/>
            <a:t>Longueur</a:t>
          </a:r>
        </a:p>
      </xdr:txBody>
    </xdr:sp>
    <xdr:clientData/>
  </xdr:oneCellAnchor>
  <xdr:twoCellAnchor>
    <xdr:from>
      <xdr:col>11</xdr:col>
      <xdr:colOff>664845</xdr:colOff>
      <xdr:row>76</xdr:row>
      <xdr:rowOff>0</xdr:rowOff>
    </xdr:from>
    <xdr:to>
      <xdr:col>11</xdr:col>
      <xdr:colOff>674370</xdr:colOff>
      <xdr:row>79</xdr:row>
      <xdr:rowOff>0</xdr:rowOff>
    </xdr:to>
    <xdr:cxnSp macro="">
      <xdr:nvCxnSpPr>
        <xdr:cNvPr id="18" name="Connecteur droit avec flèche 17">
          <a:extLst>
            <a:ext uri="{FF2B5EF4-FFF2-40B4-BE49-F238E27FC236}">
              <a16:creationId xmlns:a16="http://schemas.microsoft.com/office/drawing/2014/main" id="{C6571220-4EAB-45B9-A352-3C82F8028BFA}"/>
            </a:ext>
          </a:extLst>
        </xdr:cNvPr>
        <xdr:cNvCxnSpPr/>
      </xdr:nvCxnSpPr>
      <xdr:spPr>
        <a:xfrm>
          <a:off x="8218170" y="13315950"/>
          <a:ext cx="9525" cy="485775"/>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11</xdr:col>
      <xdr:colOff>472440</xdr:colOff>
      <xdr:row>79</xdr:row>
      <xdr:rowOff>28575</xdr:rowOff>
    </xdr:from>
    <xdr:to>
      <xdr:col>11</xdr:col>
      <xdr:colOff>666750</xdr:colOff>
      <xdr:row>80</xdr:row>
      <xdr:rowOff>20955</xdr:rowOff>
    </xdr:to>
    <xdr:cxnSp macro="">
      <xdr:nvCxnSpPr>
        <xdr:cNvPr id="19" name="Connecteur droit avec flèche 18">
          <a:extLst>
            <a:ext uri="{FF2B5EF4-FFF2-40B4-BE49-F238E27FC236}">
              <a16:creationId xmlns:a16="http://schemas.microsoft.com/office/drawing/2014/main" id="{052E665E-AE45-43B7-975D-C49E33BEADC3}"/>
            </a:ext>
          </a:extLst>
        </xdr:cNvPr>
        <xdr:cNvCxnSpPr/>
      </xdr:nvCxnSpPr>
      <xdr:spPr>
        <a:xfrm flipV="1">
          <a:off x="8025765" y="13830300"/>
          <a:ext cx="194310" cy="173355"/>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10</xdr:col>
      <xdr:colOff>320040</xdr:colOff>
      <xdr:row>75</xdr:row>
      <xdr:rowOff>66675</xdr:rowOff>
    </xdr:from>
    <xdr:to>
      <xdr:col>11</xdr:col>
      <xdr:colOff>619125</xdr:colOff>
      <xdr:row>75</xdr:row>
      <xdr:rowOff>76200</xdr:rowOff>
    </xdr:to>
    <xdr:cxnSp macro="">
      <xdr:nvCxnSpPr>
        <xdr:cNvPr id="20" name="Connecteur droit avec flèche 19">
          <a:extLst>
            <a:ext uri="{FF2B5EF4-FFF2-40B4-BE49-F238E27FC236}">
              <a16:creationId xmlns:a16="http://schemas.microsoft.com/office/drawing/2014/main" id="{28386A82-B9A9-4088-94A6-F1D0F69173CE}"/>
            </a:ext>
          </a:extLst>
        </xdr:cNvPr>
        <xdr:cNvCxnSpPr/>
      </xdr:nvCxnSpPr>
      <xdr:spPr>
        <a:xfrm flipV="1">
          <a:off x="7650480" y="19436715"/>
          <a:ext cx="1373505" cy="9525"/>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10</xdr:col>
      <xdr:colOff>295275</xdr:colOff>
      <xdr:row>79</xdr:row>
      <xdr:rowOff>43816</xdr:rowOff>
    </xdr:from>
    <xdr:to>
      <xdr:col>10</xdr:col>
      <xdr:colOff>547275</xdr:colOff>
      <xdr:row>80</xdr:row>
      <xdr:rowOff>114841</xdr:rowOff>
    </xdr:to>
    <xdr:sp macro="" textlink="">
      <xdr:nvSpPr>
        <xdr:cNvPr id="22" name="Ellipse 21">
          <a:extLst>
            <a:ext uri="{FF2B5EF4-FFF2-40B4-BE49-F238E27FC236}">
              <a16:creationId xmlns:a16="http://schemas.microsoft.com/office/drawing/2014/main" id="{BF267557-3E09-4F8C-BCA3-41FFB073D6AB}"/>
            </a:ext>
          </a:extLst>
        </xdr:cNvPr>
        <xdr:cNvSpPr/>
      </xdr:nvSpPr>
      <xdr:spPr>
        <a:xfrm>
          <a:off x="6867525" y="13845541"/>
          <a:ext cx="252000" cy="252000"/>
        </a:xfrm>
        <a:prstGeom prst="ellipse">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fr-CA" sz="1100"/>
        </a:p>
      </xdr:txBody>
    </xdr:sp>
    <xdr:clientData/>
  </xdr:twoCellAnchor>
  <xdr:twoCellAnchor>
    <xdr:from>
      <xdr:col>10</xdr:col>
      <xdr:colOff>1038225</xdr:colOff>
      <xdr:row>79</xdr:row>
      <xdr:rowOff>47626</xdr:rowOff>
    </xdr:from>
    <xdr:to>
      <xdr:col>11</xdr:col>
      <xdr:colOff>242475</xdr:colOff>
      <xdr:row>80</xdr:row>
      <xdr:rowOff>118651</xdr:rowOff>
    </xdr:to>
    <xdr:sp macro="" textlink="">
      <xdr:nvSpPr>
        <xdr:cNvPr id="24" name="Ellipse 23">
          <a:extLst>
            <a:ext uri="{FF2B5EF4-FFF2-40B4-BE49-F238E27FC236}">
              <a16:creationId xmlns:a16="http://schemas.microsoft.com/office/drawing/2014/main" id="{CBC7CB72-0CD0-485B-B439-CB8422D3031D}"/>
            </a:ext>
          </a:extLst>
        </xdr:cNvPr>
        <xdr:cNvSpPr/>
      </xdr:nvSpPr>
      <xdr:spPr>
        <a:xfrm>
          <a:off x="7943850" y="14135101"/>
          <a:ext cx="252000" cy="252000"/>
        </a:xfrm>
        <a:prstGeom prst="ellipse">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fr-CA" sz="1100"/>
        </a:p>
      </xdr:txBody>
    </xdr:sp>
    <xdr:clientData/>
  </xdr:twoCellAnchor>
  <xdr:twoCellAnchor>
    <xdr:from>
      <xdr:col>10</xdr:col>
      <xdr:colOff>352425</xdr:colOff>
      <xdr:row>79</xdr:row>
      <xdr:rowOff>104772</xdr:rowOff>
    </xdr:from>
    <xdr:to>
      <xdr:col>10</xdr:col>
      <xdr:colOff>478425</xdr:colOff>
      <xdr:row>80</xdr:row>
      <xdr:rowOff>49797</xdr:rowOff>
    </xdr:to>
    <xdr:sp macro="" textlink="">
      <xdr:nvSpPr>
        <xdr:cNvPr id="25" name="Ellipse 24">
          <a:extLst>
            <a:ext uri="{FF2B5EF4-FFF2-40B4-BE49-F238E27FC236}">
              <a16:creationId xmlns:a16="http://schemas.microsoft.com/office/drawing/2014/main" id="{9DBACCE3-2922-48E6-86CF-370DCD195C2D}"/>
            </a:ext>
          </a:extLst>
        </xdr:cNvPr>
        <xdr:cNvSpPr/>
      </xdr:nvSpPr>
      <xdr:spPr>
        <a:xfrm>
          <a:off x="6924675" y="13906497"/>
          <a:ext cx="126000" cy="126000"/>
        </a:xfrm>
        <a:prstGeom prst="ellipse">
          <a:avLst/>
        </a:prstGeom>
        <a:solidFill>
          <a:schemeClr val="bg1">
            <a:lumMod val="65000"/>
          </a:schemeClr>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fr-CA" sz="1100"/>
        </a:p>
      </xdr:txBody>
    </xdr:sp>
    <xdr:clientData/>
  </xdr:twoCellAnchor>
  <xdr:twoCellAnchor>
    <xdr:from>
      <xdr:col>11</xdr:col>
      <xdr:colOff>47625</xdr:colOff>
      <xdr:row>79</xdr:row>
      <xdr:rowOff>108582</xdr:rowOff>
    </xdr:from>
    <xdr:to>
      <xdr:col>11</xdr:col>
      <xdr:colOff>173625</xdr:colOff>
      <xdr:row>80</xdr:row>
      <xdr:rowOff>53607</xdr:rowOff>
    </xdr:to>
    <xdr:sp macro="" textlink="">
      <xdr:nvSpPr>
        <xdr:cNvPr id="26" name="Ellipse 25">
          <a:extLst>
            <a:ext uri="{FF2B5EF4-FFF2-40B4-BE49-F238E27FC236}">
              <a16:creationId xmlns:a16="http://schemas.microsoft.com/office/drawing/2014/main" id="{09D9707A-6286-43E8-A67D-D7B983F821ED}"/>
            </a:ext>
          </a:extLst>
        </xdr:cNvPr>
        <xdr:cNvSpPr/>
      </xdr:nvSpPr>
      <xdr:spPr>
        <a:xfrm>
          <a:off x="7600950" y="13910307"/>
          <a:ext cx="126000" cy="126000"/>
        </a:xfrm>
        <a:prstGeom prst="ellipse">
          <a:avLst/>
        </a:prstGeom>
        <a:solidFill>
          <a:schemeClr val="bg1">
            <a:lumMod val="65000"/>
          </a:schemeClr>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fr-CA" sz="1100"/>
        </a:p>
      </xdr:txBody>
    </xdr:sp>
    <xdr:clientData/>
  </xdr:twoCellAnchor>
  <xdr:twoCellAnchor>
    <xdr:from>
      <xdr:col>10</xdr:col>
      <xdr:colOff>250509</xdr:colOff>
      <xdr:row>27</xdr:row>
      <xdr:rowOff>9525</xdr:rowOff>
    </xdr:from>
    <xdr:to>
      <xdr:col>11</xdr:col>
      <xdr:colOff>76200</xdr:colOff>
      <xdr:row>31</xdr:row>
      <xdr:rowOff>98107</xdr:rowOff>
    </xdr:to>
    <xdr:sp macro="" textlink="">
      <xdr:nvSpPr>
        <xdr:cNvPr id="27" name="Cylindre 26">
          <a:extLst>
            <a:ext uri="{FF2B5EF4-FFF2-40B4-BE49-F238E27FC236}">
              <a16:creationId xmlns:a16="http://schemas.microsoft.com/office/drawing/2014/main" id="{F6C79C06-C5AB-4CE0-826B-6E13AA34D444}"/>
            </a:ext>
          </a:extLst>
        </xdr:cNvPr>
        <xdr:cNvSpPr/>
      </xdr:nvSpPr>
      <xdr:spPr>
        <a:xfrm rot="16200000">
          <a:off x="7215189" y="5227320"/>
          <a:ext cx="755332" cy="873441"/>
        </a:xfrm>
        <a:prstGeom prst="can">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fr-CA" sz="1100"/>
        </a:p>
      </xdr:txBody>
    </xdr:sp>
    <xdr:clientData/>
  </xdr:twoCellAnchor>
  <xdr:twoCellAnchor>
    <xdr:from>
      <xdr:col>10</xdr:col>
      <xdr:colOff>371478</xdr:colOff>
      <xdr:row>31</xdr:row>
      <xdr:rowOff>178117</xdr:rowOff>
    </xdr:from>
    <xdr:to>
      <xdr:col>11</xdr:col>
      <xdr:colOff>57150</xdr:colOff>
      <xdr:row>32</xdr:row>
      <xdr:rowOff>0</xdr:rowOff>
    </xdr:to>
    <xdr:cxnSp macro="">
      <xdr:nvCxnSpPr>
        <xdr:cNvPr id="28" name="Connecteur droit avec flèche 27">
          <a:extLst>
            <a:ext uri="{FF2B5EF4-FFF2-40B4-BE49-F238E27FC236}">
              <a16:creationId xmlns:a16="http://schemas.microsoft.com/office/drawing/2014/main" id="{A186DEA1-5A5B-47A0-9385-A3AEBBCD18CB}"/>
            </a:ext>
          </a:extLst>
        </xdr:cNvPr>
        <xdr:cNvCxnSpPr/>
      </xdr:nvCxnSpPr>
      <xdr:spPr>
        <a:xfrm>
          <a:off x="7277103" y="6102667"/>
          <a:ext cx="733422" cy="2858"/>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10</xdr:col>
      <xdr:colOff>495300</xdr:colOff>
      <xdr:row>32</xdr:row>
      <xdr:rowOff>0</xdr:rowOff>
    </xdr:from>
    <xdr:ext cx="608885" cy="255270"/>
    <xdr:sp macro="" textlink="">
      <xdr:nvSpPr>
        <xdr:cNvPr id="29" name="ZoneTexte 28">
          <a:extLst>
            <a:ext uri="{FF2B5EF4-FFF2-40B4-BE49-F238E27FC236}">
              <a16:creationId xmlns:a16="http://schemas.microsoft.com/office/drawing/2014/main" id="{7C7A17A2-6085-4634-A2BC-27E008C88A4C}"/>
            </a:ext>
          </a:extLst>
        </xdr:cNvPr>
        <xdr:cNvSpPr txBox="1"/>
      </xdr:nvSpPr>
      <xdr:spPr>
        <a:xfrm>
          <a:off x="7400925" y="6105525"/>
          <a:ext cx="608885" cy="2552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CA" sz="1100"/>
            <a:t>Largeur</a:t>
          </a:r>
        </a:p>
      </xdr:txBody>
    </xdr:sp>
    <xdr:clientData/>
  </xdr:oneCellAnchor>
  <xdr:twoCellAnchor>
    <xdr:from>
      <xdr:col>10</xdr:col>
      <xdr:colOff>182880</xdr:colOff>
      <xdr:row>27</xdr:row>
      <xdr:rowOff>17145</xdr:rowOff>
    </xdr:from>
    <xdr:to>
      <xdr:col>10</xdr:col>
      <xdr:colOff>200025</xdr:colOff>
      <xdr:row>31</xdr:row>
      <xdr:rowOff>129540</xdr:rowOff>
    </xdr:to>
    <xdr:cxnSp macro="">
      <xdr:nvCxnSpPr>
        <xdr:cNvPr id="30" name="Connecteur droit avec flèche 29">
          <a:extLst>
            <a:ext uri="{FF2B5EF4-FFF2-40B4-BE49-F238E27FC236}">
              <a16:creationId xmlns:a16="http://schemas.microsoft.com/office/drawing/2014/main" id="{F078762E-4348-4798-8FE7-92E314A98BDF}"/>
            </a:ext>
          </a:extLst>
        </xdr:cNvPr>
        <xdr:cNvCxnSpPr/>
      </xdr:nvCxnSpPr>
      <xdr:spPr>
        <a:xfrm>
          <a:off x="7088505" y="5293995"/>
          <a:ext cx="17145" cy="779145"/>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9</xdr:col>
      <xdr:colOff>923871</xdr:colOff>
      <xdr:row>27</xdr:row>
      <xdr:rowOff>114354</xdr:rowOff>
    </xdr:from>
    <xdr:ext cx="264560" cy="706412"/>
    <xdr:sp macro="" textlink="">
      <xdr:nvSpPr>
        <xdr:cNvPr id="31" name="ZoneTexte 30">
          <a:extLst>
            <a:ext uri="{FF2B5EF4-FFF2-40B4-BE49-F238E27FC236}">
              <a16:creationId xmlns:a16="http://schemas.microsoft.com/office/drawing/2014/main" id="{694B75D2-BEF8-4347-9BCE-39EAF1F54DA7}"/>
            </a:ext>
          </a:extLst>
        </xdr:cNvPr>
        <xdr:cNvSpPr txBox="1"/>
      </xdr:nvSpPr>
      <xdr:spPr>
        <a:xfrm rot="16200000">
          <a:off x="6560820" y="5612130"/>
          <a:ext cx="7064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CA" sz="1100"/>
            <a:t>Diamètre</a:t>
          </a: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dn.ca.yapla.com/company/CPYoRnfHXmL6W5Oj5BzbHy5X/asset/files/CQPF_fiche%20tech_mesure%20fouragere_vsF_juil_25.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fadq.qc.ca/fileadmin/fr/normes-procedures/assurance-recolte/foin-cereales-mais-section-3-annexe-15.pdf" TargetMode="External"/><Relationship Id="rId2" Type="http://schemas.openxmlformats.org/officeDocument/2006/relationships/hyperlink" Target="https://www.cqpf.ca/fr/rendements" TargetMode="External"/><Relationship Id="rId1" Type="http://schemas.openxmlformats.org/officeDocument/2006/relationships/hyperlink" Target="https://oaq.qc.ca/wp-content/uploads/2019/03/Methodes-devaluation-du-rendement-des-prairies-fev2019.pdf" TargetMode="External"/><Relationship Id="rId6" Type="http://schemas.openxmlformats.org/officeDocument/2006/relationships/printerSettings" Target="../printerSettings/printerSettings4.bin"/><Relationship Id="rId5" Type="http://schemas.openxmlformats.org/officeDocument/2006/relationships/hyperlink" Target="https://www.fadq.qc.ca/fileadmin/fr/normes-procedures/assurance-recolte/foin-cereales-mais-section-3-annexe-15.pdf" TargetMode="External"/><Relationship Id="rId4" Type="http://schemas.openxmlformats.org/officeDocument/2006/relationships/hyperlink" Target="https://www.agrireseau.net/bovinslaitiers/Documents/SJinchereau(Capacite%20des%20sil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6E24-88D9-4FD4-A5B6-64ABE9D5B2AB}">
  <dimension ref="A1:S71"/>
  <sheetViews>
    <sheetView tabSelected="1" zoomScale="90" zoomScaleNormal="90" workbookViewId="0">
      <selection activeCell="B17" sqref="B17:H17"/>
    </sheetView>
  </sheetViews>
  <sheetFormatPr baseColWidth="10" defaultRowHeight="15" x14ac:dyDescent="0.25"/>
  <cols>
    <col min="1" max="1" width="4.42578125" style="14" customWidth="1"/>
    <col min="2" max="8" width="20.7109375" customWidth="1"/>
  </cols>
  <sheetData>
    <row r="1" spans="2:19" ht="24" customHeight="1" x14ac:dyDescent="0.25">
      <c r="B1" s="159"/>
      <c r="C1" s="159"/>
      <c r="D1" s="159"/>
      <c r="E1" s="159"/>
      <c r="F1" s="159"/>
      <c r="G1" s="159"/>
      <c r="H1" s="159"/>
      <c r="I1" s="14"/>
      <c r="J1" s="14"/>
      <c r="K1" s="14"/>
      <c r="L1" s="14"/>
      <c r="M1" s="14"/>
      <c r="N1" s="14"/>
      <c r="O1" s="14"/>
      <c r="P1" s="14"/>
      <c r="Q1" s="14"/>
      <c r="R1" s="14"/>
      <c r="S1" s="14"/>
    </row>
    <row r="2" spans="2:19" ht="130.5" customHeight="1" thickBot="1" x14ac:dyDescent="0.3">
      <c r="B2" s="14"/>
      <c r="C2" s="14"/>
      <c r="D2" s="14"/>
      <c r="E2" s="14"/>
      <c r="F2" s="14"/>
      <c r="G2" s="14"/>
      <c r="H2" s="14"/>
      <c r="I2" s="14"/>
      <c r="J2" s="14"/>
      <c r="K2" s="14"/>
      <c r="L2" s="14"/>
      <c r="M2" s="14"/>
      <c r="N2" s="14"/>
      <c r="O2" s="14"/>
      <c r="P2" s="14"/>
      <c r="Q2" s="14"/>
      <c r="R2" s="14"/>
      <c r="S2" s="14"/>
    </row>
    <row r="3" spans="2:19" ht="60" customHeight="1" thickBot="1" x14ac:dyDescent="0.3">
      <c r="B3" s="160" t="s">
        <v>100</v>
      </c>
      <c r="C3" s="161"/>
      <c r="D3" s="161"/>
      <c r="E3" s="161"/>
      <c r="F3" s="161"/>
      <c r="G3" s="161"/>
      <c r="H3" s="162"/>
      <c r="I3" s="14"/>
      <c r="J3" s="14"/>
      <c r="K3" s="14"/>
      <c r="L3" s="14"/>
      <c r="M3" s="14"/>
      <c r="N3" s="14"/>
      <c r="O3" s="14"/>
      <c r="P3" s="14"/>
      <c r="Q3" s="14"/>
      <c r="R3" s="14"/>
      <c r="S3" s="14"/>
    </row>
    <row r="4" spans="2:19" ht="15.75" thickBot="1" x14ac:dyDescent="0.3">
      <c r="B4" s="14"/>
      <c r="C4" s="14"/>
      <c r="D4" s="14"/>
      <c r="E4" s="14"/>
      <c r="F4" s="14"/>
      <c r="G4" s="14"/>
      <c r="H4" s="14"/>
      <c r="I4" s="14"/>
      <c r="J4" s="14"/>
      <c r="K4" s="14"/>
      <c r="L4" s="14"/>
      <c r="M4" s="14"/>
      <c r="N4" s="14"/>
      <c r="O4" s="14"/>
      <c r="P4" s="14"/>
      <c r="Q4" s="14"/>
      <c r="R4" s="14"/>
      <c r="S4" s="14"/>
    </row>
    <row r="5" spans="2:19" ht="28.15" customHeight="1" x14ac:dyDescent="0.25">
      <c r="B5" s="15"/>
      <c r="C5" s="27" t="s">
        <v>45</v>
      </c>
      <c r="D5" s="16"/>
      <c r="E5" s="16"/>
      <c r="F5" s="16"/>
      <c r="G5" s="16"/>
      <c r="H5" s="17"/>
      <c r="I5" s="14"/>
      <c r="J5" s="14"/>
      <c r="K5" s="14"/>
      <c r="L5" s="14"/>
      <c r="M5" s="14"/>
      <c r="N5" s="14"/>
      <c r="O5" s="14"/>
      <c r="P5" s="14"/>
      <c r="Q5" s="14"/>
      <c r="R5" s="14"/>
      <c r="S5" s="14"/>
    </row>
    <row r="6" spans="2:19" ht="34.9" customHeight="1" x14ac:dyDescent="0.25">
      <c r="B6" s="163" t="s">
        <v>101</v>
      </c>
      <c r="C6" s="164"/>
      <c r="D6" s="164"/>
      <c r="E6" s="164"/>
      <c r="F6" s="164"/>
      <c r="G6" s="164"/>
      <c r="H6" s="165"/>
      <c r="I6" s="14"/>
      <c r="J6" s="14"/>
      <c r="K6" s="14"/>
      <c r="L6" s="14"/>
      <c r="M6" s="14"/>
      <c r="N6" s="14"/>
      <c r="O6" s="14"/>
      <c r="P6" s="14"/>
      <c r="Q6" s="14"/>
      <c r="R6" s="14"/>
      <c r="S6" s="14"/>
    </row>
    <row r="7" spans="2:19" x14ac:dyDescent="0.25">
      <c r="B7" s="149" t="s">
        <v>49</v>
      </c>
      <c r="C7" s="173" t="s">
        <v>102</v>
      </c>
      <c r="D7" s="173"/>
      <c r="E7" s="173"/>
      <c r="F7" s="173"/>
      <c r="G7" s="173"/>
      <c r="H7" s="174"/>
      <c r="I7" s="14"/>
      <c r="J7" s="14"/>
      <c r="K7" s="14"/>
      <c r="L7" s="14"/>
      <c r="M7" s="14"/>
      <c r="N7" s="14"/>
      <c r="O7" s="14"/>
      <c r="P7" s="14"/>
      <c r="Q7" s="14"/>
      <c r="R7" s="14"/>
      <c r="S7" s="14"/>
    </row>
    <row r="8" spans="2:19" ht="30" customHeight="1" x14ac:dyDescent="0.25">
      <c r="B8" s="149" t="s">
        <v>48</v>
      </c>
      <c r="C8" s="173" t="s">
        <v>103</v>
      </c>
      <c r="D8" s="173"/>
      <c r="E8" s="173"/>
      <c r="F8" s="173"/>
      <c r="G8" s="173"/>
      <c r="H8" s="174"/>
      <c r="I8" s="14"/>
      <c r="J8" s="14"/>
      <c r="K8" s="14"/>
      <c r="L8" s="14"/>
      <c r="M8" s="14"/>
      <c r="N8" s="14"/>
      <c r="O8" s="14"/>
      <c r="P8" s="14"/>
      <c r="Q8" s="14"/>
      <c r="R8" s="14"/>
      <c r="S8" s="14"/>
    </row>
    <row r="9" spans="2:19" x14ac:dyDescent="0.25">
      <c r="B9" s="20"/>
      <c r="C9" s="14"/>
      <c r="D9" s="14"/>
      <c r="E9" s="14"/>
      <c r="F9" s="14"/>
      <c r="G9" s="14"/>
      <c r="H9" s="21"/>
      <c r="I9" s="14"/>
      <c r="J9" s="14"/>
      <c r="K9" s="14"/>
      <c r="L9" s="14"/>
      <c r="M9" s="14"/>
      <c r="N9" s="14"/>
      <c r="O9" s="14"/>
      <c r="P9" s="14"/>
      <c r="Q9" s="14"/>
      <c r="R9" s="14"/>
      <c r="S9" s="14"/>
    </row>
    <row r="10" spans="2:19" ht="30" customHeight="1" x14ac:dyDescent="0.25">
      <c r="B10" s="167" t="s">
        <v>104</v>
      </c>
      <c r="C10" s="168"/>
      <c r="D10" s="168"/>
      <c r="E10" s="168"/>
      <c r="F10" s="168"/>
      <c r="G10" s="168"/>
      <c r="H10" s="169"/>
      <c r="I10" s="14"/>
      <c r="J10" s="14"/>
      <c r="K10" s="14"/>
      <c r="L10" s="14"/>
      <c r="M10" s="14"/>
      <c r="N10" s="14"/>
      <c r="O10" s="14"/>
      <c r="P10" s="14"/>
      <c r="Q10" s="14"/>
      <c r="R10" s="14"/>
      <c r="S10" s="14"/>
    </row>
    <row r="11" spans="2:19" ht="15" customHeight="1" x14ac:dyDescent="0.25">
      <c r="B11" s="153"/>
      <c r="C11" s="158"/>
      <c r="D11" s="158"/>
      <c r="E11" s="158"/>
      <c r="F11" s="158"/>
      <c r="G11" s="158"/>
      <c r="H11" s="154"/>
      <c r="I11" s="14"/>
      <c r="J11" s="14"/>
      <c r="K11" s="14"/>
      <c r="L11" s="14"/>
      <c r="M11" s="14"/>
      <c r="N11" s="14"/>
      <c r="O11" s="14"/>
      <c r="P11" s="14"/>
      <c r="Q11" s="14"/>
      <c r="R11" s="14"/>
      <c r="S11" s="14"/>
    </row>
    <row r="12" spans="2:19" ht="45.75" customHeight="1" x14ac:dyDescent="0.25">
      <c r="B12" s="175" t="s">
        <v>137</v>
      </c>
      <c r="C12" s="173"/>
      <c r="D12" s="173"/>
      <c r="E12" s="173"/>
      <c r="F12" s="173"/>
      <c r="G12" s="173"/>
      <c r="H12" s="174"/>
      <c r="I12" s="14"/>
      <c r="J12" s="14"/>
      <c r="K12" s="14"/>
      <c r="L12" s="14"/>
      <c r="M12" s="14"/>
      <c r="N12" s="14"/>
      <c r="O12" s="14"/>
      <c r="P12" s="14"/>
      <c r="Q12" s="14"/>
      <c r="R12" s="14"/>
      <c r="S12" s="14"/>
    </row>
    <row r="13" spans="2:19" ht="15.75" thickBot="1" x14ac:dyDescent="0.3">
      <c r="B13" s="24"/>
      <c r="C13" s="25"/>
      <c r="D13" s="25"/>
      <c r="E13" s="25"/>
      <c r="F13" s="25"/>
      <c r="G13" s="25"/>
      <c r="H13" s="26"/>
      <c r="I13" s="14"/>
      <c r="J13" s="14"/>
      <c r="K13" s="14"/>
      <c r="L13" s="14"/>
      <c r="M13" s="14"/>
      <c r="N13" s="14"/>
      <c r="O13" s="14"/>
      <c r="P13" s="14"/>
      <c r="Q13" s="14"/>
      <c r="R13" s="14"/>
      <c r="S13" s="14"/>
    </row>
    <row r="14" spans="2:19" ht="15.75" thickBot="1" x14ac:dyDescent="0.3">
      <c r="B14" s="14"/>
      <c r="C14" s="14"/>
      <c r="D14" s="14"/>
      <c r="E14" s="14"/>
      <c r="F14" s="14"/>
      <c r="G14" s="14"/>
      <c r="H14" s="14"/>
      <c r="I14" s="14"/>
      <c r="J14" s="14"/>
      <c r="K14" s="14"/>
      <c r="L14" s="14"/>
      <c r="M14" s="14"/>
      <c r="N14" s="14"/>
      <c r="O14" s="14"/>
      <c r="P14" s="14"/>
      <c r="Q14" s="14"/>
      <c r="R14" s="14"/>
      <c r="S14" s="14"/>
    </row>
    <row r="15" spans="2:19" ht="28.15" customHeight="1" x14ac:dyDescent="0.25">
      <c r="B15" s="15"/>
      <c r="C15" s="27" t="s">
        <v>46</v>
      </c>
      <c r="D15" s="16"/>
      <c r="E15" s="16"/>
      <c r="F15" s="16"/>
      <c r="G15" s="16"/>
      <c r="H15" s="17"/>
      <c r="I15" s="14"/>
      <c r="J15" s="14"/>
      <c r="K15" s="14"/>
      <c r="L15" s="14"/>
      <c r="M15" s="14"/>
      <c r="N15" s="14"/>
      <c r="O15" s="14"/>
      <c r="P15" s="14"/>
      <c r="Q15" s="14"/>
      <c r="R15" s="14"/>
      <c r="S15" s="14"/>
    </row>
    <row r="16" spans="2:19" x14ac:dyDescent="0.25">
      <c r="B16" s="20"/>
      <c r="C16" s="14"/>
      <c r="D16" s="14"/>
      <c r="E16" s="14"/>
      <c r="F16" s="137"/>
      <c r="G16" s="14"/>
      <c r="H16" s="21"/>
      <c r="I16" s="14"/>
      <c r="J16" s="14"/>
      <c r="K16" s="14"/>
      <c r="L16" s="14"/>
      <c r="M16" s="14"/>
      <c r="N16" s="14"/>
      <c r="O16" s="14"/>
      <c r="P16" s="14"/>
      <c r="Q16" s="14"/>
      <c r="R16" s="14"/>
      <c r="S16" s="14"/>
    </row>
    <row r="17" spans="1:19" ht="30" customHeight="1" x14ac:dyDescent="0.25">
      <c r="B17" s="170" t="s">
        <v>92</v>
      </c>
      <c r="C17" s="171"/>
      <c r="D17" s="171"/>
      <c r="E17" s="171"/>
      <c r="F17" s="171"/>
      <c r="G17" s="171"/>
      <c r="H17" s="172"/>
      <c r="I17" s="58"/>
      <c r="J17" s="14"/>
      <c r="K17" s="14"/>
      <c r="L17" s="14"/>
      <c r="M17" s="14"/>
      <c r="N17" s="14"/>
      <c r="O17" s="14"/>
      <c r="P17" s="14"/>
      <c r="Q17" s="14"/>
      <c r="R17" s="14"/>
      <c r="S17" s="14"/>
    </row>
    <row r="18" spans="1:19" ht="15" customHeight="1" x14ac:dyDescent="0.25">
      <c r="B18" s="18"/>
      <c r="C18" s="138"/>
      <c r="D18" s="138"/>
      <c r="E18" s="138"/>
      <c r="F18" s="138"/>
      <c r="G18" s="138"/>
      <c r="H18" s="19"/>
      <c r="I18" s="14"/>
      <c r="J18" s="14"/>
      <c r="K18" s="14"/>
      <c r="L18" s="14"/>
      <c r="M18" s="14"/>
      <c r="N18" s="14"/>
      <c r="O18" s="14"/>
      <c r="P18" s="14"/>
      <c r="Q18" s="14"/>
      <c r="R18" s="14"/>
      <c r="S18" s="14"/>
    </row>
    <row r="19" spans="1:19" x14ac:dyDescent="0.25">
      <c r="B19" s="139" t="s">
        <v>47</v>
      </c>
      <c r="C19" s="39"/>
      <c r="D19" s="39"/>
      <c r="E19" s="39"/>
      <c r="F19" s="14"/>
      <c r="G19" s="14"/>
      <c r="H19" s="21"/>
      <c r="I19" s="14"/>
      <c r="J19" s="14"/>
      <c r="K19" s="14"/>
      <c r="L19" s="14"/>
      <c r="M19" s="14"/>
      <c r="N19" s="14"/>
      <c r="O19" s="14"/>
      <c r="P19" s="14"/>
      <c r="Q19" s="14"/>
      <c r="R19" s="14"/>
      <c r="S19" s="14"/>
    </row>
    <row r="20" spans="1:19" x14ac:dyDescent="0.25">
      <c r="B20" s="140" t="s">
        <v>48</v>
      </c>
      <c r="C20" s="39" t="s">
        <v>105</v>
      </c>
      <c r="D20" s="39"/>
      <c r="E20" s="39"/>
      <c r="F20" s="39"/>
      <c r="G20" s="39"/>
      <c r="H20" s="21"/>
      <c r="I20" s="14"/>
      <c r="J20" s="14"/>
      <c r="K20" s="14"/>
      <c r="L20" s="14"/>
      <c r="M20" s="14"/>
      <c r="N20" s="14"/>
      <c r="O20" s="14"/>
      <c r="P20" s="14"/>
      <c r="Q20" s="14"/>
      <c r="R20" s="14"/>
      <c r="S20" s="14"/>
    </row>
    <row r="21" spans="1:19" x14ac:dyDescent="0.25">
      <c r="B21" s="140" t="s">
        <v>48</v>
      </c>
      <c r="C21" s="39" t="s">
        <v>69</v>
      </c>
      <c r="D21" s="39"/>
      <c r="E21" s="39"/>
      <c r="F21" s="14"/>
      <c r="G21" s="14"/>
      <c r="H21" s="21"/>
      <c r="I21" s="14"/>
      <c r="J21" s="14"/>
      <c r="K21" s="14"/>
      <c r="L21" s="14"/>
      <c r="M21" s="14"/>
      <c r="N21" s="14"/>
      <c r="O21" s="14"/>
      <c r="P21" s="14"/>
      <c r="Q21" s="14"/>
      <c r="R21" s="14"/>
      <c r="S21" s="14"/>
    </row>
    <row r="22" spans="1:19" x14ac:dyDescent="0.25">
      <c r="B22" s="139"/>
      <c r="C22" s="39"/>
      <c r="D22" s="141"/>
      <c r="E22" s="39"/>
      <c r="F22" s="14"/>
      <c r="G22" s="14"/>
      <c r="H22" s="21"/>
      <c r="I22" s="14"/>
      <c r="J22" s="14"/>
      <c r="K22" s="14"/>
      <c r="L22" s="14"/>
      <c r="M22" s="14"/>
      <c r="N22" s="14"/>
      <c r="O22" s="14"/>
      <c r="P22" s="14"/>
      <c r="Q22" s="14"/>
      <c r="R22" s="14"/>
      <c r="S22" s="14"/>
    </row>
    <row r="23" spans="1:19" s="141" customFormat="1" x14ac:dyDescent="0.25">
      <c r="A23" s="39"/>
      <c r="B23" s="139" t="s">
        <v>106</v>
      </c>
      <c r="C23" s="39"/>
      <c r="D23" s="39"/>
      <c r="E23" s="39"/>
      <c r="F23" s="39"/>
      <c r="G23" s="39"/>
      <c r="H23" s="150"/>
      <c r="I23" s="39"/>
      <c r="J23" s="39"/>
      <c r="K23" s="39"/>
      <c r="L23" s="39"/>
      <c r="M23" s="39"/>
      <c r="N23" s="39"/>
      <c r="O23" s="39"/>
      <c r="P23" s="39"/>
      <c r="Q23" s="39"/>
      <c r="R23" s="39"/>
      <c r="S23" s="39"/>
    </row>
    <row r="24" spans="1:19" s="141" customFormat="1" x14ac:dyDescent="0.25">
      <c r="A24" s="39"/>
      <c r="B24" s="139"/>
      <c r="C24" s="142" t="s">
        <v>107</v>
      </c>
      <c r="D24" s="39"/>
      <c r="E24" s="39"/>
      <c r="F24" s="39"/>
      <c r="G24" s="39"/>
      <c r="H24" s="150"/>
      <c r="I24" s="39"/>
      <c r="J24" s="39"/>
      <c r="K24" s="39"/>
      <c r="L24" s="39"/>
      <c r="M24" s="39"/>
      <c r="N24" s="39"/>
      <c r="O24" s="39"/>
      <c r="P24" s="39"/>
      <c r="Q24" s="39"/>
      <c r="R24" s="39"/>
      <c r="S24" s="39"/>
    </row>
    <row r="25" spans="1:19" x14ac:dyDescent="0.25">
      <c r="B25" s="139"/>
      <c r="C25" s="39"/>
      <c r="D25" s="39"/>
      <c r="E25" s="39"/>
      <c r="F25" s="14"/>
      <c r="G25" s="14"/>
      <c r="H25" s="21"/>
      <c r="I25" s="14"/>
      <c r="J25" s="14"/>
      <c r="K25" s="14"/>
      <c r="L25" s="14"/>
      <c r="M25" s="14"/>
      <c r="N25" s="14"/>
      <c r="O25" s="14"/>
      <c r="P25" s="14"/>
      <c r="Q25" s="14"/>
      <c r="R25" s="14"/>
      <c r="S25" s="14"/>
    </row>
    <row r="26" spans="1:19" x14ac:dyDescent="0.25">
      <c r="B26" s="139" t="s">
        <v>68</v>
      </c>
      <c r="C26" s="39"/>
      <c r="D26" s="39"/>
      <c r="E26" s="39"/>
      <c r="F26" s="14"/>
      <c r="G26" s="14"/>
      <c r="H26" s="21"/>
      <c r="I26" s="14"/>
      <c r="J26" s="14"/>
      <c r="K26" s="14"/>
      <c r="L26" s="14"/>
      <c r="M26" s="14"/>
      <c r="N26" s="14"/>
      <c r="O26" s="14"/>
      <c r="P26" s="14"/>
      <c r="Q26" s="14"/>
      <c r="R26" s="14"/>
      <c r="S26" s="14"/>
    </row>
    <row r="27" spans="1:19" x14ac:dyDescent="0.25">
      <c r="B27" s="139"/>
      <c r="C27" s="142" t="s">
        <v>108</v>
      </c>
      <c r="D27" s="39"/>
      <c r="E27" s="39"/>
      <c r="F27" s="14"/>
      <c r="G27" s="14"/>
      <c r="H27" s="21"/>
      <c r="I27" s="14"/>
      <c r="J27" s="14"/>
      <c r="K27" s="14"/>
      <c r="L27" s="14"/>
      <c r="M27" s="14"/>
      <c r="N27" s="14"/>
      <c r="O27" s="14"/>
      <c r="P27" s="14"/>
      <c r="Q27" s="14"/>
      <c r="R27" s="14"/>
      <c r="S27" s="14"/>
    </row>
    <row r="28" spans="1:19" ht="15.75" thickBot="1" x14ac:dyDescent="0.3">
      <c r="B28" s="24"/>
      <c r="C28" s="25"/>
      <c r="D28" s="25"/>
      <c r="E28" s="25"/>
      <c r="F28" s="25"/>
      <c r="G28" s="25"/>
      <c r="H28" s="26"/>
      <c r="I28" s="14"/>
      <c r="J28" s="14"/>
      <c r="K28" s="14"/>
      <c r="L28" s="14"/>
      <c r="M28" s="14"/>
      <c r="N28" s="14"/>
      <c r="O28" s="14"/>
      <c r="P28" s="14"/>
      <c r="Q28" s="14"/>
      <c r="R28" s="14"/>
      <c r="S28" s="14"/>
    </row>
    <row r="29" spans="1:19" ht="15.75" thickBot="1" x14ac:dyDescent="0.3">
      <c r="B29" s="14"/>
      <c r="C29" s="14"/>
      <c r="D29" s="14"/>
      <c r="E29" s="14"/>
      <c r="F29" s="14"/>
      <c r="G29" s="14"/>
      <c r="H29" s="14"/>
      <c r="I29" s="14"/>
      <c r="J29" s="14"/>
      <c r="K29" s="14"/>
      <c r="L29" s="14"/>
      <c r="M29" s="14"/>
      <c r="N29" s="14"/>
      <c r="O29" s="14"/>
      <c r="P29" s="14"/>
      <c r="Q29" s="14"/>
      <c r="R29" s="14"/>
      <c r="S29" s="14"/>
    </row>
    <row r="30" spans="1:19" ht="28.9" customHeight="1" x14ac:dyDescent="0.25">
      <c r="B30" s="15"/>
      <c r="C30" s="27" t="s">
        <v>50</v>
      </c>
      <c r="D30" s="16"/>
      <c r="E30" s="16"/>
      <c r="F30" s="50"/>
      <c r="G30" s="143" t="s">
        <v>70</v>
      </c>
      <c r="H30" s="17"/>
      <c r="I30" s="14"/>
      <c r="J30" s="14"/>
      <c r="K30" s="14"/>
      <c r="L30" s="14"/>
      <c r="M30" s="14"/>
      <c r="N30" s="14"/>
      <c r="O30" s="14"/>
      <c r="P30" s="14"/>
      <c r="Q30" s="14"/>
      <c r="R30" s="14"/>
      <c r="S30" s="14"/>
    </row>
    <row r="31" spans="1:19" x14ac:dyDescent="0.25">
      <c r="B31" s="20"/>
      <c r="C31" s="14"/>
      <c r="D31" s="14"/>
      <c r="E31" s="14"/>
      <c r="F31" s="14"/>
      <c r="G31" s="144" t="s">
        <v>71</v>
      </c>
      <c r="H31" s="21"/>
      <c r="I31" s="14"/>
      <c r="J31" s="14"/>
      <c r="K31" s="14"/>
      <c r="L31" s="14"/>
      <c r="M31" s="14"/>
      <c r="N31" s="14"/>
      <c r="O31" s="14"/>
      <c r="P31" s="14"/>
      <c r="Q31" s="14"/>
      <c r="R31" s="14"/>
      <c r="S31" s="14"/>
    </row>
    <row r="32" spans="1:19" x14ac:dyDescent="0.25">
      <c r="B32" s="20" t="s">
        <v>72</v>
      </c>
      <c r="C32" s="14"/>
      <c r="D32" s="14"/>
      <c r="E32" s="51"/>
      <c r="F32" s="14"/>
      <c r="G32" s="14"/>
      <c r="H32" s="21"/>
      <c r="I32" s="14"/>
      <c r="J32" s="14"/>
      <c r="K32" s="14"/>
      <c r="L32" s="14"/>
      <c r="M32" s="14"/>
      <c r="N32" s="14"/>
      <c r="O32" s="14"/>
      <c r="P32" s="14"/>
      <c r="Q32" s="14"/>
      <c r="R32" s="14"/>
      <c r="S32" s="14"/>
    </row>
    <row r="33" spans="2:19" x14ac:dyDescent="0.25">
      <c r="B33" s="22" t="s">
        <v>48</v>
      </c>
      <c r="C33" s="14" t="s">
        <v>96</v>
      </c>
      <c r="D33" s="14"/>
      <c r="E33" s="14"/>
      <c r="F33" s="14"/>
      <c r="G33" s="14"/>
      <c r="H33" s="21"/>
      <c r="I33" s="14"/>
      <c r="J33" s="14"/>
      <c r="K33" s="14"/>
      <c r="L33" s="14"/>
      <c r="M33" s="14"/>
      <c r="N33" s="14"/>
      <c r="O33" s="14"/>
      <c r="P33" s="14"/>
      <c r="Q33" s="14"/>
      <c r="R33" s="14"/>
      <c r="S33" s="14"/>
    </row>
    <row r="34" spans="2:19" x14ac:dyDescent="0.25">
      <c r="B34" s="22" t="s">
        <v>48</v>
      </c>
      <c r="C34" s="14" t="s">
        <v>93</v>
      </c>
      <c r="D34" s="14"/>
      <c r="E34" s="14"/>
      <c r="F34" s="14"/>
      <c r="G34" s="14"/>
      <c r="H34" s="21"/>
      <c r="I34" s="14"/>
      <c r="J34" s="14"/>
      <c r="K34" s="14"/>
      <c r="L34" s="14"/>
      <c r="M34" s="14"/>
      <c r="N34" s="14"/>
      <c r="O34" s="14"/>
      <c r="P34" s="14"/>
      <c r="Q34" s="14"/>
      <c r="R34" s="14"/>
      <c r="S34" s="14"/>
    </row>
    <row r="35" spans="2:19" x14ac:dyDescent="0.25">
      <c r="B35" s="22" t="s">
        <v>48</v>
      </c>
      <c r="C35" s="14" t="s">
        <v>94</v>
      </c>
      <c r="D35" s="14"/>
      <c r="E35" s="14"/>
      <c r="F35" s="14"/>
      <c r="G35" s="14"/>
      <c r="H35" s="21"/>
      <c r="I35" s="14"/>
      <c r="J35" s="14"/>
      <c r="K35" s="14"/>
      <c r="L35" s="14"/>
      <c r="M35" s="14"/>
      <c r="N35" s="14"/>
      <c r="O35" s="14"/>
      <c r="P35" s="14"/>
      <c r="Q35" s="14"/>
      <c r="R35" s="14"/>
      <c r="S35" s="14"/>
    </row>
    <row r="36" spans="2:19" x14ac:dyDescent="0.25">
      <c r="B36" s="22" t="s">
        <v>48</v>
      </c>
      <c r="C36" s="14" t="s">
        <v>95</v>
      </c>
      <c r="D36" s="14"/>
      <c r="E36" s="14"/>
      <c r="F36" s="14"/>
      <c r="G36" s="14"/>
      <c r="H36" s="21"/>
      <c r="I36" s="14"/>
      <c r="J36" s="14"/>
      <c r="K36" s="14"/>
      <c r="L36" s="14"/>
      <c r="M36" s="14"/>
      <c r="N36" s="14"/>
      <c r="O36" s="14"/>
      <c r="P36" s="14"/>
      <c r="Q36" s="14"/>
      <c r="R36" s="14"/>
      <c r="S36" s="14"/>
    </row>
    <row r="37" spans="2:19" x14ac:dyDescent="0.25">
      <c r="B37" s="20"/>
      <c r="C37" s="14"/>
      <c r="D37" s="14"/>
      <c r="E37" s="14"/>
      <c r="F37" s="14"/>
      <c r="G37" s="14"/>
      <c r="H37" s="21"/>
      <c r="I37" s="14"/>
      <c r="J37" s="14"/>
      <c r="K37" s="14"/>
      <c r="L37" s="14"/>
      <c r="M37" s="14"/>
      <c r="N37" s="14"/>
      <c r="O37" s="14"/>
      <c r="P37" s="14"/>
      <c r="Q37" s="14"/>
      <c r="R37" s="14"/>
      <c r="S37" s="14"/>
    </row>
    <row r="38" spans="2:19" x14ac:dyDescent="0.25">
      <c r="B38" s="20" t="s">
        <v>73</v>
      </c>
      <c r="C38" s="14"/>
      <c r="D38" s="14"/>
      <c r="E38" s="14"/>
      <c r="F38" s="14"/>
      <c r="G38" s="14"/>
      <c r="H38" s="21"/>
      <c r="I38" s="14"/>
      <c r="J38" s="14"/>
      <c r="K38" s="14"/>
      <c r="L38" s="14"/>
      <c r="M38" s="14"/>
      <c r="N38" s="14"/>
      <c r="O38" s="14"/>
      <c r="P38" s="14"/>
      <c r="Q38" s="14"/>
      <c r="R38" s="14"/>
      <c r="S38" s="14"/>
    </row>
    <row r="39" spans="2:19" x14ac:dyDescent="0.25">
      <c r="B39" s="22" t="s">
        <v>48</v>
      </c>
      <c r="C39" s="14" t="s">
        <v>97</v>
      </c>
      <c r="D39" s="14"/>
      <c r="E39" s="14"/>
      <c r="F39" s="14"/>
      <c r="G39" s="14"/>
      <c r="H39" s="21"/>
      <c r="I39" s="14"/>
      <c r="J39" s="14"/>
      <c r="K39" s="14"/>
      <c r="L39" s="14"/>
      <c r="M39" s="14"/>
      <c r="N39" s="14"/>
      <c r="O39" s="14"/>
      <c r="P39" s="14"/>
      <c r="Q39" s="14"/>
      <c r="R39" s="14"/>
      <c r="S39" s="14"/>
    </row>
    <row r="40" spans="2:19" x14ac:dyDescent="0.25">
      <c r="B40" s="22" t="s">
        <v>48</v>
      </c>
      <c r="C40" s="39" t="s">
        <v>109</v>
      </c>
      <c r="D40" s="39"/>
      <c r="E40" s="14"/>
      <c r="F40" s="14"/>
      <c r="G40" s="14"/>
      <c r="H40" s="21"/>
      <c r="I40" s="14"/>
      <c r="J40" s="14"/>
      <c r="K40" s="14"/>
      <c r="L40" s="14"/>
      <c r="M40" s="14"/>
      <c r="N40" s="14"/>
      <c r="O40" s="14"/>
      <c r="P40" s="14"/>
      <c r="Q40" s="14"/>
      <c r="R40" s="14"/>
      <c r="S40" s="14"/>
    </row>
    <row r="41" spans="2:19" x14ac:dyDescent="0.25">
      <c r="B41" s="22" t="s">
        <v>48</v>
      </c>
      <c r="C41" s="14" t="s">
        <v>98</v>
      </c>
      <c r="D41" s="14"/>
      <c r="E41" s="14"/>
      <c r="F41" s="14"/>
      <c r="G41" s="14"/>
      <c r="H41" s="21"/>
      <c r="I41" s="14"/>
      <c r="J41" s="14"/>
      <c r="K41" s="14"/>
      <c r="L41" s="14"/>
      <c r="M41" s="14"/>
      <c r="N41" s="14"/>
      <c r="O41" s="14"/>
      <c r="P41" s="14"/>
      <c r="Q41" s="14"/>
      <c r="R41" s="14"/>
      <c r="S41" s="14"/>
    </row>
    <row r="42" spans="2:19" x14ac:dyDescent="0.25">
      <c r="B42" s="20"/>
      <c r="C42" s="14"/>
      <c r="D42" s="14"/>
      <c r="E42" s="14"/>
      <c r="F42" s="14"/>
      <c r="G42" s="14"/>
      <c r="H42" s="21"/>
      <c r="I42" s="14"/>
      <c r="J42" s="14"/>
      <c r="K42" s="14"/>
      <c r="L42" s="14"/>
      <c r="M42" s="14"/>
      <c r="N42" s="14"/>
      <c r="O42" s="14"/>
      <c r="P42" s="14"/>
      <c r="Q42" s="14"/>
      <c r="R42" s="14"/>
      <c r="S42" s="14"/>
    </row>
    <row r="43" spans="2:19" x14ac:dyDescent="0.25">
      <c r="B43" s="145" t="s">
        <v>110</v>
      </c>
      <c r="C43" s="14"/>
      <c r="D43" s="14"/>
      <c r="E43" s="14"/>
      <c r="F43" s="14"/>
      <c r="G43" s="14"/>
      <c r="H43" s="21"/>
      <c r="I43" s="14"/>
      <c r="J43" s="14"/>
      <c r="K43" s="14"/>
      <c r="L43" s="14"/>
      <c r="M43" s="14"/>
      <c r="N43" s="14"/>
      <c r="O43" s="14"/>
      <c r="P43" s="14"/>
      <c r="Q43" s="14"/>
      <c r="R43" s="14"/>
      <c r="S43" s="14"/>
    </row>
    <row r="44" spans="2:19" ht="15.75" thickBot="1" x14ac:dyDescent="0.3">
      <c r="B44" s="24"/>
      <c r="C44" s="25"/>
      <c r="D44" s="25"/>
      <c r="E44" s="25"/>
      <c r="F44" s="25"/>
      <c r="G44" s="25"/>
      <c r="H44" s="26"/>
      <c r="I44" s="14"/>
      <c r="J44" s="14"/>
      <c r="K44" s="14"/>
      <c r="L44" s="14"/>
      <c r="M44" s="14"/>
      <c r="N44" s="14"/>
      <c r="O44" s="14"/>
      <c r="P44" s="14"/>
      <c r="Q44" s="14"/>
      <c r="R44" s="14"/>
      <c r="S44" s="14"/>
    </row>
    <row r="45" spans="2:19" x14ac:dyDescent="0.25">
      <c r="B45" s="14"/>
      <c r="C45" s="14"/>
      <c r="D45" s="14"/>
      <c r="E45" s="14"/>
      <c r="F45" s="14"/>
      <c r="G45" s="14"/>
      <c r="H45" s="14"/>
      <c r="I45" s="14"/>
      <c r="J45" s="14"/>
      <c r="K45" s="14"/>
      <c r="L45" s="14"/>
      <c r="M45" s="14"/>
      <c r="N45" s="14"/>
      <c r="O45" s="14"/>
      <c r="P45" s="14"/>
      <c r="Q45" s="14"/>
      <c r="R45" s="14"/>
      <c r="S45" s="14"/>
    </row>
    <row r="46" spans="2:19" x14ac:dyDescent="0.25">
      <c r="B46" s="23" t="s">
        <v>74</v>
      </c>
      <c r="C46" s="166" t="s">
        <v>131</v>
      </c>
      <c r="D46" s="166"/>
      <c r="E46" s="166"/>
      <c r="F46" s="166"/>
      <c r="G46" s="166"/>
      <c r="H46" s="166"/>
      <c r="I46" s="14"/>
      <c r="J46" s="14"/>
      <c r="K46" s="14"/>
      <c r="L46" s="14"/>
      <c r="M46" s="14"/>
      <c r="N46" s="14"/>
      <c r="O46" s="14"/>
      <c r="P46" s="14"/>
      <c r="Q46" s="14"/>
      <c r="R46" s="14"/>
      <c r="S46" s="14"/>
    </row>
    <row r="47" spans="2:19" x14ac:dyDescent="0.25">
      <c r="B47" s="23"/>
      <c r="C47" s="166"/>
      <c r="D47" s="166"/>
      <c r="E47" s="166"/>
      <c r="F47" s="166"/>
      <c r="G47" s="166"/>
      <c r="H47" s="166"/>
      <c r="I47" s="14"/>
      <c r="J47" s="14"/>
      <c r="K47" s="14"/>
      <c r="L47" s="14"/>
      <c r="M47" s="14"/>
      <c r="N47" s="14"/>
      <c r="O47" s="14"/>
      <c r="P47" s="14"/>
      <c r="Q47" s="14"/>
      <c r="R47" s="14"/>
      <c r="S47" s="14"/>
    </row>
    <row r="48" spans="2:19" x14ac:dyDescent="0.25">
      <c r="B48" s="34" t="s">
        <v>75</v>
      </c>
      <c r="C48" s="35" t="s">
        <v>76</v>
      </c>
      <c r="D48" s="14"/>
      <c r="E48" s="14"/>
      <c r="F48" s="14"/>
      <c r="G48" s="14"/>
      <c r="H48" s="14"/>
      <c r="I48" s="14"/>
      <c r="J48" s="14"/>
      <c r="K48" s="14"/>
      <c r="L48" s="14"/>
      <c r="M48" s="14"/>
      <c r="N48" s="14"/>
      <c r="O48" s="14"/>
      <c r="P48" s="14"/>
      <c r="Q48" s="14"/>
      <c r="R48" s="14"/>
      <c r="S48" s="14"/>
    </row>
    <row r="49" spans="2:19" x14ac:dyDescent="0.25">
      <c r="B49" s="14"/>
      <c r="C49" s="14"/>
      <c r="D49" s="14"/>
      <c r="E49" s="14"/>
      <c r="F49" s="14"/>
      <c r="G49" s="14"/>
      <c r="H49" s="14"/>
      <c r="I49" s="14"/>
      <c r="J49" s="14"/>
      <c r="K49" s="14"/>
      <c r="L49" s="14"/>
      <c r="M49" s="14"/>
      <c r="N49" s="14"/>
      <c r="O49" s="14"/>
      <c r="P49" s="14"/>
      <c r="Q49" s="14"/>
      <c r="R49" s="14"/>
      <c r="S49" s="14"/>
    </row>
    <row r="50" spans="2:19" x14ac:dyDescent="0.25">
      <c r="B50" s="14"/>
      <c r="C50" s="14"/>
      <c r="D50" s="14"/>
      <c r="E50" s="14"/>
      <c r="F50" s="14"/>
      <c r="G50" s="14"/>
      <c r="H50" s="14"/>
      <c r="I50" s="14"/>
      <c r="J50" s="14"/>
      <c r="K50" s="14"/>
      <c r="L50" s="14"/>
      <c r="M50" s="14"/>
      <c r="N50" s="14"/>
      <c r="O50" s="14"/>
      <c r="P50" s="14"/>
      <c r="Q50" s="14"/>
      <c r="R50" s="14"/>
      <c r="S50" s="14"/>
    </row>
    <row r="51" spans="2:19" ht="16.5" x14ac:dyDescent="0.25">
      <c r="B51" s="125">
        <v>1</v>
      </c>
      <c r="C51" s="124" t="s">
        <v>61</v>
      </c>
      <c r="D51" s="14"/>
      <c r="E51" s="14"/>
      <c r="F51" s="14"/>
      <c r="G51" s="14"/>
      <c r="H51" s="14"/>
      <c r="I51" s="14"/>
      <c r="J51" s="14"/>
      <c r="K51" s="14"/>
      <c r="L51" s="14"/>
      <c r="M51" s="14"/>
      <c r="N51" s="14"/>
      <c r="O51" s="14"/>
      <c r="P51" s="14"/>
      <c r="Q51" s="14"/>
      <c r="R51" s="14"/>
      <c r="S51" s="14"/>
    </row>
    <row r="52" spans="2:19" x14ac:dyDescent="0.25">
      <c r="B52" s="14"/>
      <c r="C52" s="14"/>
      <c r="D52" s="14"/>
      <c r="E52" s="14"/>
      <c r="F52" s="14"/>
      <c r="G52" s="14"/>
      <c r="H52" s="14"/>
      <c r="I52" s="14"/>
      <c r="J52" s="14"/>
      <c r="K52" s="14"/>
      <c r="L52" s="14"/>
      <c r="M52" s="14"/>
      <c r="N52" s="14"/>
      <c r="O52" s="14"/>
      <c r="P52" s="14"/>
      <c r="Q52" s="14"/>
      <c r="R52" s="14"/>
      <c r="S52" s="14"/>
    </row>
    <row r="53" spans="2:19" x14ac:dyDescent="0.25">
      <c r="B53" s="14"/>
      <c r="C53" s="14"/>
      <c r="D53" s="14"/>
      <c r="E53" s="14"/>
      <c r="F53" s="14"/>
      <c r="G53" s="14"/>
      <c r="H53" s="14"/>
      <c r="I53" s="14"/>
      <c r="J53" s="14"/>
      <c r="K53" s="14"/>
      <c r="L53" s="14"/>
      <c r="M53" s="14"/>
      <c r="N53" s="14"/>
      <c r="O53" s="14"/>
      <c r="P53" s="14"/>
      <c r="Q53" s="14"/>
      <c r="R53" s="14"/>
      <c r="S53" s="14"/>
    </row>
    <row r="54" spans="2:19" x14ac:dyDescent="0.25">
      <c r="B54" s="14"/>
      <c r="C54" s="14"/>
      <c r="D54" s="14"/>
      <c r="E54" s="14"/>
      <c r="F54" s="14"/>
      <c r="G54" s="14"/>
      <c r="H54" s="14"/>
      <c r="I54" s="14"/>
      <c r="J54" s="14"/>
      <c r="K54" s="14"/>
      <c r="L54" s="14"/>
      <c r="M54" s="14"/>
      <c r="N54" s="14"/>
      <c r="O54" s="14"/>
      <c r="P54" s="14"/>
      <c r="Q54" s="14"/>
      <c r="R54" s="14"/>
      <c r="S54" s="14"/>
    </row>
    <row r="55" spans="2:19" x14ac:dyDescent="0.25">
      <c r="B55" s="14"/>
      <c r="C55" s="14"/>
      <c r="D55" s="14"/>
      <c r="E55" s="14"/>
      <c r="F55" s="14"/>
      <c r="H55" s="14"/>
      <c r="I55" s="14"/>
      <c r="J55" s="14"/>
      <c r="K55" s="14"/>
      <c r="L55" s="14"/>
      <c r="M55" s="14"/>
      <c r="N55" s="14"/>
      <c r="O55" s="14"/>
      <c r="P55" s="14"/>
      <c r="Q55" s="14"/>
      <c r="R55" s="14"/>
      <c r="S55" s="14"/>
    </row>
    <row r="56" spans="2:19" x14ac:dyDescent="0.25">
      <c r="B56" s="14"/>
      <c r="C56" s="14"/>
      <c r="D56" s="14"/>
      <c r="E56" s="14"/>
      <c r="F56" s="14"/>
      <c r="H56" s="14"/>
      <c r="I56" s="14"/>
      <c r="J56" s="14"/>
      <c r="K56" s="14"/>
      <c r="L56" s="14"/>
      <c r="M56" s="14"/>
      <c r="N56" s="14"/>
      <c r="O56" s="14"/>
      <c r="P56" s="14"/>
      <c r="Q56" s="14"/>
      <c r="R56" s="14"/>
      <c r="S56" s="14"/>
    </row>
    <row r="57" spans="2:19" x14ac:dyDescent="0.25">
      <c r="B57" s="14"/>
      <c r="C57" s="14"/>
      <c r="D57" s="14"/>
      <c r="E57" s="14"/>
      <c r="F57" s="14"/>
      <c r="G57" s="14"/>
      <c r="H57" s="14"/>
      <c r="I57" s="14"/>
      <c r="J57" s="14"/>
      <c r="K57" s="14"/>
      <c r="L57" s="14"/>
      <c r="M57" s="14"/>
      <c r="N57" s="14"/>
      <c r="O57" s="14"/>
      <c r="P57" s="14"/>
      <c r="Q57" s="14"/>
      <c r="R57" s="14"/>
      <c r="S57" s="14"/>
    </row>
    <row r="58" spans="2:19" x14ac:dyDescent="0.25">
      <c r="B58" s="14"/>
      <c r="C58" s="14"/>
      <c r="D58" s="14"/>
      <c r="E58" s="14"/>
      <c r="F58" s="14"/>
      <c r="G58" s="14"/>
      <c r="H58" s="14"/>
      <c r="I58" s="14"/>
      <c r="J58" s="14"/>
      <c r="K58" s="14"/>
      <c r="L58" s="14"/>
      <c r="M58" s="14"/>
      <c r="N58" s="14"/>
      <c r="O58" s="14"/>
      <c r="P58" s="14"/>
      <c r="Q58" s="14"/>
      <c r="R58" s="14"/>
      <c r="S58" s="14"/>
    </row>
    <row r="59" spans="2:19" x14ac:dyDescent="0.25">
      <c r="B59" s="14"/>
      <c r="C59" s="14"/>
      <c r="D59" s="14"/>
      <c r="E59" s="14"/>
      <c r="F59" s="14"/>
      <c r="G59" s="14"/>
      <c r="H59" s="14"/>
      <c r="I59" s="14"/>
      <c r="J59" s="14"/>
      <c r="K59" s="14"/>
      <c r="L59" s="14"/>
      <c r="M59" s="14"/>
      <c r="N59" s="14"/>
      <c r="O59" s="14"/>
      <c r="P59" s="14"/>
      <c r="Q59" s="14"/>
      <c r="R59" s="14"/>
      <c r="S59" s="14"/>
    </row>
    <row r="60" spans="2:19" x14ac:dyDescent="0.25">
      <c r="B60" s="14"/>
      <c r="C60" s="14"/>
      <c r="D60" s="14"/>
      <c r="E60" s="14"/>
      <c r="F60" s="14"/>
      <c r="G60" s="14"/>
      <c r="H60" s="14"/>
      <c r="I60" s="14"/>
      <c r="J60" s="14"/>
      <c r="K60" s="14"/>
      <c r="L60" s="14"/>
      <c r="M60" s="14"/>
      <c r="N60" s="14"/>
      <c r="O60" s="14"/>
      <c r="P60" s="14"/>
      <c r="Q60" s="14"/>
      <c r="R60" s="14"/>
      <c r="S60" s="14"/>
    </row>
    <row r="61" spans="2:19" x14ac:dyDescent="0.25">
      <c r="B61" s="14"/>
      <c r="C61" s="14"/>
      <c r="D61" s="14"/>
      <c r="E61" s="14"/>
      <c r="F61" s="14"/>
      <c r="G61" s="14"/>
      <c r="H61" s="14"/>
      <c r="I61" s="14"/>
      <c r="J61" s="14"/>
      <c r="K61" s="14"/>
      <c r="L61" s="14"/>
      <c r="M61" s="14"/>
      <c r="N61" s="14"/>
      <c r="O61" s="14"/>
      <c r="P61" s="14"/>
      <c r="Q61" s="14"/>
      <c r="R61" s="14"/>
      <c r="S61" s="14"/>
    </row>
    <row r="62" spans="2:19" x14ac:dyDescent="0.25">
      <c r="B62" s="14"/>
      <c r="C62" s="14"/>
      <c r="D62" s="14"/>
      <c r="E62" s="14"/>
      <c r="F62" s="14"/>
      <c r="G62" s="14"/>
      <c r="H62" s="14"/>
      <c r="I62" s="14"/>
      <c r="J62" s="14"/>
      <c r="K62" s="14"/>
      <c r="L62" s="14"/>
      <c r="M62" s="14"/>
      <c r="N62" s="14"/>
      <c r="O62" s="14"/>
      <c r="P62" s="14"/>
      <c r="Q62" s="14"/>
      <c r="R62" s="14"/>
      <c r="S62" s="14"/>
    </row>
    <row r="63" spans="2:19" x14ac:dyDescent="0.25">
      <c r="B63" s="14"/>
      <c r="C63" s="14"/>
      <c r="D63" s="14"/>
      <c r="E63" s="14"/>
      <c r="F63" s="14"/>
      <c r="G63" s="14"/>
      <c r="H63" s="14"/>
      <c r="I63" s="14"/>
      <c r="J63" s="14"/>
      <c r="K63" s="14"/>
      <c r="L63" s="14"/>
      <c r="M63" s="14"/>
      <c r="N63" s="14"/>
      <c r="O63" s="14"/>
      <c r="P63" s="14"/>
      <c r="Q63" s="14"/>
      <c r="R63" s="14"/>
      <c r="S63" s="14"/>
    </row>
    <row r="64" spans="2:19" x14ac:dyDescent="0.25">
      <c r="B64" s="14"/>
      <c r="C64" s="14"/>
      <c r="D64" s="14"/>
      <c r="E64" s="14"/>
      <c r="F64" s="14"/>
      <c r="G64" s="14"/>
      <c r="H64" s="14"/>
      <c r="I64" s="14"/>
      <c r="J64" s="14"/>
      <c r="K64" s="14"/>
      <c r="L64" s="14"/>
      <c r="M64" s="14"/>
      <c r="N64" s="14"/>
      <c r="O64" s="14"/>
      <c r="P64" s="14"/>
      <c r="Q64" s="14"/>
      <c r="R64" s="14"/>
      <c r="S64" s="14"/>
    </row>
    <row r="65" spans="2:19" x14ac:dyDescent="0.25">
      <c r="B65" s="14"/>
      <c r="C65" s="14"/>
      <c r="D65" s="14"/>
      <c r="E65" s="14"/>
      <c r="F65" s="14"/>
      <c r="G65" s="14"/>
      <c r="H65" s="14"/>
      <c r="I65" s="14"/>
      <c r="J65" s="14"/>
      <c r="K65" s="14"/>
      <c r="L65" s="14"/>
      <c r="M65" s="14"/>
      <c r="N65" s="14"/>
      <c r="O65" s="14"/>
      <c r="P65" s="14"/>
      <c r="Q65" s="14"/>
      <c r="R65" s="14"/>
      <c r="S65" s="14"/>
    </row>
    <row r="66" spans="2:19" x14ac:dyDescent="0.25">
      <c r="B66" s="14"/>
      <c r="C66" s="14"/>
      <c r="D66" s="14"/>
      <c r="E66" s="14"/>
      <c r="F66" s="14"/>
      <c r="G66" s="14"/>
      <c r="H66" s="14"/>
      <c r="I66" s="14"/>
      <c r="J66" s="14"/>
      <c r="K66" s="14"/>
      <c r="L66" s="14"/>
      <c r="M66" s="14"/>
      <c r="N66" s="14"/>
      <c r="O66" s="14"/>
      <c r="P66" s="14"/>
      <c r="Q66" s="14"/>
      <c r="R66" s="14"/>
      <c r="S66" s="14"/>
    </row>
    <row r="67" spans="2:19" x14ac:dyDescent="0.25">
      <c r="B67" s="14"/>
      <c r="C67" s="14"/>
      <c r="D67" s="14"/>
      <c r="E67" s="14"/>
      <c r="F67" s="14"/>
      <c r="G67" s="14"/>
      <c r="H67" s="14"/>
      <c r="I67" s="14"/>
      <c r="J67" s="14"/>
      <c r="K67" s="14"/>
      <c r="L67" s="14"/>
      <c r="M67" s="14"/>
      <c r="N67" s="14"/>
      <c r="O67" s="14"/>
      <c r="P67" s="14"/>
      <c r="Q67" s="14"/>
      <c r="R67" s="14"/>
      <c r="S67" s="14"/>
    </row>
    <row r="68" spans="2:19" x14ac:dyDescent="0.25">
      <c r="B68" s="14"/>
      <c r="C68" s="14"/>
      <c r="D68" s="14"/>
      <c r="E68" s="14"/>
      <c r="F68" s="14"/>
      <c r="G68" s="14"/>
      <c r="H68" s="14"/>
      <c r="I68" s="14"/>
      <c r="J68" s="14"/>
      <c r="K68" s="14"/>
      <c r="L68" s="14"/>
      <c r="M68" s="14"/>
      <c r="N68" s="14"/>
      <c r="O68" s="14"/>
      <c r="P68" s="14"/>
      <c r="Q68" s="14"/>
      <c r="R68" s="14"/>
      <c r="S68" s="14"/>
    </row>
    <row r="69" spans="2:19" x14ac:dyDescent="0.25">
      <c r="B69" s="14"/>
      <c r="C69" s="14"/>
      <c r="D69" s="14"/>
      <c r="E69" s="14"/>
      <c r="F69" s="14"/>
      <c r="G69" s="14"/>
      <c r="H69" s="14"/>
      <c r="I69" s="14"/>
      <c r="J69" s="14"/>
      <c r="K69" s="14"/>
      <c r="L69" s="14"/>
      <c r="M69" s="14"/>
      <c r="N69" s="14"/>
      <c r="O69" s="14"/>
      <c r="P69" s="14"/>
      <c r="Q69" s="14"/>
      <c r="R69" s="14"/>
      <c r="S69" s="14"/>
    </row>
    <row r="70" spans="2:19" x14ac:dyDescent="0.25">
      <c r="B70" s="14"/>
      <c r="C70" s="14"/>
      <c r="D70" s="14"/>
      <c r="E70" s="14"/>
      <c r="F70" s="14"/>
      <c r="G70" s="14"/>
      <c r="H70" s="14"/>
      <c r="I70" s="14"/>
      <c r="J70" s="14"/>
      <c r="K70" s="14"/>
      <c r="L70" s="14"/>
      <c r="M70" s="14"/>
      <c r="N70" s="14"/>
      <c r="O70" s="14"/>
      <c r="P70" s="14"/>
      <c r="Q70" s="14"/>
      <c r="R70" s="14"/>
      <c r="S70" s="14"/>
    </row>
    <row r="71" spans="2:19" x14ac:dyDescent="0.25">
      <c r="B71" s="14"/>
      <c r="C71" s="14"/>
      <c r="D71" s="14"/>
      <c r="E71" s="14"/>
      <c r="F71" s="14"/>
      <c r="G71" s="14"/>
      <c r="H71" s="14"/>
      <c r="I71" s="14"/>
      <c r="J71" s="14"/>
      <c r="K71" s="14"/>
      <c r="L71" s="14"/>
      <c r="M71" s="14"/>
      <c r="N71" s="14"/>
      <c r="O71" s="14"/>
      <c r="P71" s="14"/>
      <c r="Q71" s="14"/>
      <c r="R71" s="14"/>
      <c r="S71" s="14"/>
    </row>
  </sheetData>
  <sheetProtection algorithmName="SHA-512" hashValue="2m83Moyn+5fVUm7trOasKb8vqrXt+3n7z2iGlgaeMKGqanb0MoFK5282YqvAihdt2ncmPBVni+TXz3Vsm2G98A==" saltValue="+OG6yEivYn3pTBf2EdKAXw==" spinCount="100000" sheet="1" objects="1" scenarios="1"/>
  <mergeCells count="9">
    <mergeCell ref="B1:H1"/>
    <mergeCell ref="B3:H3"/>
    <mergeCell ref="B6:H6"/>
    <mergeCell ref="C46:H47"/>
    <mergeCell ref="B10:H10"/>
    <mergeCell ref="B17:H17"/>
    <mergeCell ref="C7:H7"/>
    <mergeCell ref="C8:H8"/>
    <mergeCell ref="B12:H12"/>
  </mergeCells>
  <hyperlinks>
    <hyperlink ref="C51" r:id="rId1" xr:uid="{4FDF0AD8-4386-4EAA-A15E-B0F23FCEC9FC}"/>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C2ED7-FDE6-4D44-8E88-B19759F3C291}">
  <dimension ref="A1:S46"/>
  <sheetViews>
    <sheetView workbookViewId="0">
      <selection activeCell="B9" sqref="B9"/>
    </sheetView>
  </sheetViews>
  <sheetFormatPr baseColWidth="10" defaultRowHeight="15" x14ac:dyDescent="0.25"/>
  <cols>
    <col min="1" max="1" width="33" customWidth="1"/>
    <col min="2" max="11" width="15.7109375" customWidth="1"/>
    <col min="12" max="12" width="9.7109375" customWidth="1"/>
    <col min="13" max="19" width="11.42578125" style="14"/>
  </cols>
  <sheetData>
    <row r="1" spans="1:19" ht="34.5" customHeight="1" x14ac:dyDescent="0.25">
      <c r="A1" s="178" t="s">
        <v>64</v>
      </c>
      <c r="B1" s="178"/>
      <c r="C1" s="178"/>
      <c r="D1" s="178"/>
      <c r="E1" s="178"/>
      <c r="F1" s="178"/>
      <c r="G1" s="178"/>
      <c r="H1" s="178"/>
      <c r="I1" s="178"/>
      <c r="J1" s="178"/>
      <c r="K1" s="178"/>
      <c r="L1" s="178"/>
    </row>
    <row r="2" spans="1:19" ht="15" customHeight="1" x14ac:dyDescent="0.25">
      <c r="A2" s="28"/>
      <c r="B2" s="28"/>
      <c r="C2" s="28"/>
      <c r="D2" s="28"/>
      <c r="E2" s="28"/>
      <c r="F2" s="28"/>
      <c r="G2" s="14"/>
      <c r="H2" s="14"/>
      <c r="I2" s="14"/>
      <c r="J2" s="14"/>
      <c r="K2" s="14"/>
      <c r="L2" s="14"/>
    </row>
    <row r="3" spans="1:19" s="8" customFormat="1" ht="15" customHeight="1" x14ac:dyDescent="0.2">
      <c r="A3" s="32" t="s">
        <v>111</v>
      </c>
      <c r="B3" s="53"/>
      <c r="C3" s="28"/>
      <c r="D3" s="28"/>
      <c r="E3" s="28"/>
      <c r="F3" s="28"/>
      <c r="G3" s="30"/>
      <c r="H3" s="30"/>
      <c r="I3" s="30"/>
      <c r="J3" s="30"/>
      <c r="K3" s="30"/>
      <c r="L3" s="30"/>
      <c r="M3" s="30"/>
      <c r="N3" s="30"/>
      <c r="O3" s="30"/>
      <c r="P3" s="30"/>
      <c r="Q3" s="30"/>
      <c r="R3" s="30"/>
      <c r="S3" s="30"/>
    </row>
    <row r="4" spans="1:19" s="8" customFormat="1" ht="15" customHeight="1" x14ac:dyDescent="0.2">
      <c r="A4" s="29"/>
      <c r="B4" s="30"/>
      <c r="C4" s="28"/>
      <c r="D4" s="28"/>
      <c r="E4" s="28"/>
      <c r="F4" s="28"/>
      <c r="G4" s="30"/>
      <c r="H4" s="30"/>
      <c r="I4" s="30"/>
      <c r="J4" s="30"/>
      <c r="K4" s="30"/>
      <c r="L4" s="30"/>
      <c r="M4" s="30"/>
      <c r="N4" s="30"/>
      <c r="O4" s="30"/>
      <c r="P4" s="30"/>
      <c r="Q4" s="30"/>
      <c r="R4" s="30"/>
      <c r="S4" s="30"/>
    </row>
    <row r="5" spans="1:19" s="8" customFormat="1" ht="15" customHeight="1" x14ac:dyDescent="0.2">
      <c r="A5" s="32" t="s">
        <v>112</v>
      </c>
      <c r="B5" s="30"/>
      <c r="C5" s="28"/>
      <c r="D5" s="28"/>
      <c r="E5" s="28"/>
      <c r="F5" s="28"/>
      <c r="G5" s="30"/>
      <c r="H5" s="30"/>
      <c r="I5" s="30"/>
      <c r="J5" s="30"/>
      <c r="K5" s="30"/>
      <c r="L5" s="30"/>
      <c r="M5" s="30"/>
      <c r="N5" s="30"/>
      <c r="O5" s="30"/>
      <c r="P5" s="30"/>
      <c r="Q5" s="30"/>
      <c r="R5" s="30"/>
      <c r="S5" s="30"/>
    </row>
    <row r="6" spans="1:19" ht="15" customHeight="1" thickBot="1" x14ac:dyDescent="0.3">
      <c r="A6" s="28"/>
      <c r="B6" s="28"/>
      <c r="C6" s="28"/>
      <c r="D6" s="28"/>
      <c r="E6" s="28"/>
      <c r="F6" s="28"/>
      <c r="G6" s="14"/>
      <c r="H6" s="14"/>
      <c r="I6" s="14"/>
      <c r="J6" s="14"/>
      <c r="K6" s="14"/>
      <c r="L6" s="14"/>
    </row>
    <row r="7" spans="1:19" ht="16.5" x14ac:dyDescent="0.25">
      <c r="A7" s="14"/>
      <c r="B7" s="179" t="s">
        <v>19</v>
      </c>
      <c r="C7" s="180"/>
      <c r="D7" s="181" t="s">
        <v>113</v>
      </c>
      <c r="E7" s="182"/>
      <c r="F7" s="179" t="s">
        <v>23</v>
      </c>
      <c r="G7" s="180"/>
      <c r="H7" s="179" t="s">
        <v>42</v>
      </c>
      <c r="I7" s="180"/>
      <c r="J7" s="179" t="s">
        <v>26</v>
      </c>
      <c r="K7" s="180"/>
      <c r="L7" s="14"/>
    </row>
    <row r="8" spans="1:19" ht="16.5" x14ac:dyDescent="0.25">
      <c r="A8" s="14"/>
      <c r="B8" s="54">
        <v>40</v>
      </c>
      <c r="C8" s="21" t="s">
        <v>6</v>
      </c>
      <c r="D8" s="54">
        <v>5</v>
      </c>
      <c r="E8" s="21" t="s">
        <v>20</v>
      </c>
      <c r="F8" s="54">
        <v>60</v>
      </c>
      <c r="G8" s="21" t="s">
        <v>0</v>
      </c>
      <c r="H8" s="54">
        <v>1</v>
      </c>
      <c r="I8" s="21" t="s">
        <v>37</v>
      </c>
      <c r="J8" s="54">
        <v>35.31</v>
      </c>
      <c r="K8" s="21" t="s">
        <v>25</v>
      </c>
      <c r="L8" s="14"/>
    </row>
    <row r="9" spans="1:19" ht="17.25" thickBot="1" x14ac:dyDescent="0.3">
      <c r="A9" s="14"/>
      <c r="B9" s="36">
        <f>B8/2.20462</f>
        <v>18.143716377425591</v>
      </c>
      <c r="C9" s="26" t="s">
        <v>7</v>
      </c>
      <c r="D9" s="36">
        <f>D8/2.47105</f>
        <v>2.0234313348576518</v>
      </c>
      <c r="E9" s="26" t="s">
        <v>18</v>
      </c>
      <c r="F9" s="36">
        <f>F8*2.54</f>
        <v>152.4</v>
      </c>
      <c r="G9" s="26" t="s">
        <v>1</v>
      </c>
      <c r="H9" s="36">
        <f>H8*0.3048</f>
        <v>0.30480000000000002</v>
      </c>
      <c r="I9" s="26" t="s">
        <v>38</v>
      </c>
      <c r="J9" s="36">
        <f>J8/35.31467</f>
        <v>0.99986776033869218</v>
      </c>
      <c r="K9" s="26" t="s">
        <v>24</v>
      </c>
      <c r="L9" s="14"/>
    </row>
    <row r="10" spans="1:19" x14ac:dyDescent="0.25">
      <c r="A10" s="14"/>
      <c r="B10" s="32"/>
      <c r="C10" s="32"/>
      <c r="D10" s="32"/>
      <c r="E10" s="32"/>
      <c r="F10" s="33"/>
      <c r="G10" s="14"/>
      <c r="H10" s="33"/>
      <c r="I10" s="14"/>
      <c r="J10" s="14"/>
      <c r="K10" s="14"/>
      <c r="L10" s="14"/>
    </row>
    <row r="11" spans="1:19" x14ac:dyDescent="0.25">
      <c r="A11" s="155" t="s">
        <v>114</v>
      </c>
      <c r="B11" s="6"/>
      <c r="C11" s="7"/>
      <c r="D11" s="7"/>
      <c r="E11" s="7"/>
      <c r="F11" s="7"/>
      <c r="G11" s="7"/>
      <c r="H11" s="7"/>
      <c r="I11" s="7"/>
      <c r="J11" s="7"/>
      <c r="K11" s="6"/>
      <c r="L11" s="6"/>
    </row>
    <row r="12" spans="1:19" x14ac:dyDescent="0.25">
      <c r="A12" s="37"/>
      <c r="B12" s="14"/>
      <c r="C12" s="32"/>
      <c r="D12" s="32"/>
      <c r="E12" s="32"/>
      <c r="F12" s="32"/>
      <c r="G12" s="32"/>
      <c r="H12" s="32"/>
      <c r="I12" s="32"/>
      <c r="J12" s="32"/>
      <c r="K12" s="14"/>
      <c r="L12" s="14"/>
    </row>
    <row r="13" spans="1:19" s="141" customFormat="1" x14ac:dyDescent="0.25">
      <c r="A13" s="142" t="s">
        <v>115</v>
      </c>
      <c r="B13" s="32"/>
      <c r="C13" s="32"/>
      <c r="D13" s="32"/>
      <c r="E13" s="32"/>
      <c r="F13" s="32"/>
      <c r="G13" s="32"/>
      <c r="H13" s="39"/>
      <c r="I13" s="39"/>
      <c r="J13" s="39"/>
      <c r="K13" s="39"/>
      <c r="L13" s="39"/>
      <c r="M13" s="39"/>
      <c r="N13" s="39"/>
      <c r="O13" s="39"/>
      <c r="P13" s="39"/>
      <c r="Q13" s="39"/>
      <c r="R13" s="39"/>
      <c r="S13" s="39"/>
    </row>
    <row r="14" spans="1:19" ht="15.75" thickBot="1" x14ac:dyDescent="0.3">
      <c r="A14" s="14"/>
      <c r="B14" s="14"/>
      <c r="C14" s="14"/>
      <c r="D14" s="14"/>
      <c r="E14" s="14"/>
      <c r="F14" s="14"/>
      <c r="G14" s="14"/>
      <c r="H14" s="14"/>
      <c r="I14" s="14"/>
      <c r="J14" s="14"/>
      <c r="K14" s="14"/>
      <c r="L14" s="14"/>
    </row>
    <row r="15" spans="1:19" ht="15.75" thickBot="1" x14ac:dyDescent="0.3">
      <c r="A15" s="38" t="s">
        <v>33</v>
      </c>
      <c r="B15" s="55">
        <v>0</v>
      </c>
      <c r="C15" s="39" t="s">
        <v>21</v>
      </c>
      <c r="D15" s="56">
        <v>0</v>
      </c>
      <c r="E15" s="32" t="s">
        <v>77</v>
      </c>
      <c r="F15" s="55">
        <v>0</v>
      </c>
      <c r="G15" s="39" t="s">
        <v>66</v>
      </c>
      <c r="H15" s="55">
        <v>0</v>
      </c>
      <c r="I15" s="39" t="s">
        <v>18</v>
      </c>
      <c r="J15" s="40" t="s">
        <v>22</v>
      </c>
      <c r="K15" s="41">
        <f>IFERROR(((B15*(D15*F15/100))/H15),0)</f>
        <v>0</v>
      </c>
      <c r="L15" s="42" t="s">
        <v>44</v>
      </c>
    </row>
    <row r="16" spans="1:19" x14ac:dyDescent="0.25">
      <c r="A16" s="14"/>
      <c r="B16" s="14"/>
      <c r="C16" s="14"/>
      <c r="D16" s="14"/>
      <c r="E16" s="14"/>
      <c r="F16" s="14"/>
      <c r="G16" s="14"/>
      <c r="H16" s="14"/>
      <c r="I16" s="14"/>
      <c r="J16" s="14"/>
      <c r="K16" s="14"/>
      <c r="L16" s="14"/>
    </row>
    <row r="17" spans="1:13" x14ac:dyDescent="0.25">
      <c r="A17" s="155" t="s">
        <v>40</v>
      </c>
      <c r="B17" s="6"/>
      <c r="C17" s="7"/>
      <c r="D17" s="7"/>
      <c r="E17" s="7"/>
      <c r="F17" s="7"/>
      <c r="G17" s="7"/>
      <c r="H17" s="6"/>
      <c r="I17" s="6"/>
      <c r="J17" s="6"/>
      <c r="K17" s="6"/>
      <c r="L17" s="6"/>
    </row>
    <row r="18" spans="1:13" x14ac:dyDescent="0.25">
      <c r="A18" s="14"/>
      <c r="B18" s="14"/>
      <c r="C18" s="14"/>
      <c r="D18" s="14"/>
      <c r="E18" s="14"/>
      <c r="F18" s="14"/>
      <c r="G18" s="14"/>
      <c r="H18" s="14"/>
      <c r="I18" s="14"/>
      <c r="J18" s="14"/>
      <c r="K18" s="14"/>
      <c r="L18" s="14"/>
    </row>
    <row r="19" spans="1:13" x14ac:dyDescent="0.25">
      <c r="A19" s="142" t="s">
        <v>115</v>
      </c>
      <c r="B19" s="14"/>
      <c r="C19" s="14"/>
      <c r="D19" s="29"/>
      <c r="E19" s="29"/>
      <c r="F19" s="14"/>
      <c r="G19" s="14"/>
      <c r="H19" s="14"/>
      <c r="I19" s="14"/>
      <c r="J19" s="43"/>
      <c r="K19" s="44"/>
      <c r="L19" s="14"/>
    </row>
    <row r="20" spans="1:13" ht="15.75" thickBot="1" x14ac:dyDescent="0.3">
      <c r="A20" s="14"/>
      <c r="B20" s="32"/>
      <c r="C20" s="32"/>
      <c r="D20" s="32"/>
      <c r="E20" s="32"/>
      <c r="F20" s="32"/>
      <c r="G20" s="32"/>
      <c r="H20" s="14"/>
      <c r="I20" s="14"/>
      <c r="J20" s="14"/>
      <c r="K20" s="14"/>
      <c r="L20" s="14"/>
    </row>
    <row r="21" spans="1:13" ht="15.75" thickBot="1" x14ac:dyDescent="0.3">
      <c r="A21" s="45" t="s">
        <v>33</v>
      </c>
      <c r="B21" s="57">
        <v>0</v>
      </c>
      <c r="C21" s="14" t="s">
        <v>21</v>
      </c>
      <c r="D21" s="56">
        <v>0</v>
      </c>
      <c r="E21" s="32" t="s">
        <v>77</v>
      </c>
      <c r="F21" s="57">
        <v>0</v>
      </c>
      <c r="G21" s="14" t="s">
        <v>66</v>
      </c>
      <c r="H21" s="57">
        <v>0</v>
      </c>
      <c r="I21" s="14" t="s">
        <v>18</v>
      </c>
      <c r="J21" s="43" t="s">
        <v>22</v>
      </c>
      <c r="K21" s="47">
        <f>IFERROR(((B21*(D21*F21/100))/H21),0)</f>
        <v>0</v>
      </c>
      <c r="L21" s="48" t="s">
        <v>44</v>
      </c>
    </row>
    <row r="22" spans="1:13" x14ac:dyDescent="0.25">
      <c r="A22" s="23"/>
      <c r="B22" s="14"/>
      <c r="C22" s="14"/>
      <c r="D22" s="46"/>
      <c r="E22" s="29"/>
      <c r="F22" s="14"/>
      <c r="G22" s="14"/>
      <c r="H22" s="14"/>
      <c r="I22" s="14"/>
      <c r="J22" s="43"/>
      <c r="K22" s="44"/>
      <c r="L22" s="14"/>
    </row>
    <row r="23" spans="1:13" x14ac:dyDescent="0.25">
      <c r="A23" s="155" t="s">
        <v>28</v>
      </c>
      <c r="B23" s="6"/>
      <c r="C23" s="7"/>
      <c r="D23" s="7"/>
      <c r="E23" s="7"/>
      <c r="F23" s="7"/>
      <c r="G23" s="7"/>
      <c r="H23" s="6"/>
      <c r="I23" s="6"/>
      <c r="J23" s="6"/>
      <c r="K23" s="6"/>
      <c r="L23" s="6"/>
    </row>
    <row r="24" spans="1:13" x14ac:dyDescent="0.25">
      <c r="A24" s="14"/>
      <c r="B24" s="32"/>
      <c r="C24" s="32"/>
      <c r="D24" s="32"/>
      <c r="E24" s="32"/>
      <c r="F24" s="32"/>
      <c r="G24" s="32"/>
      <c r="H24" s="14"/>
      <c r="I24" s="14"/>
      <c r="J24" s="14"/>
      <c r="K24" s="14"/>
      <c r="L24" s="14"/>
    </row>
    <row r="25" spans="1:13" x14ac:dyDescent="0.25">
      <c r="A25" s="142" t="s">
        <v>115</v>
      </c>
      <c r="B25" s="14"/>
      <c r="C25" s="14"/>
      <c r="D25" s="14"/>
      <c r="E25" s="14"/>
      <c r="F25" s="14"/>
      <c r="G25" s="14"/>
      <c r="H25" s="14"/>
      <c r="I25" s="14"/>
      <c r="J25" s="14"/>
      <c r="K25" s="14"/>
      <c r="L25" s="14"/>
    </row>
    <row r="26" spans="1:13" ht="15.75" thickBot="1" x14ac:dyDescent="0.3">
      <c r="A26" s="45"/>
      <c r="B26" s="14"/>
      <c r="C26" s="14"/>
      <c r="D26" s="29"/>
      <c r="E26" s="29"/>
      <c r="F26" s="14"/>
      <c r="G26" s="14"/>
      <c r="H26" s="14"/>
      <c r="I26" s="14"/>
      <c r="J26" s="43"/>
      <c r="K26" s="44"/>
      <c r="L26" s="14"/>
    </row>
    <row r="27" spans="1:13" ht="15.75" thickBot="1" x14ac:dyDescent="0.3">
      <c r="A27" s="45" t="s">
        <v>33</v>
      </c>
      <c r="B27" s="57">
        <v>0</v>
      </c>
      <c r="C27" s="14" t="s">
        <v>21</v>
      </c>
      <c r="D27" s="56">
        <v>0</v>
      </c>
      <c r="E27" s="32" t="s">
        <v>77</v>
      </c>
      <c r="F27" s="57">
        <v>0</v>
      </c>
      <c r="G27" s="14" t="s">
        <v>66</v>
      </c>
      <c r="H27" s="57">
        <v>0</v>
      </c>
      <c r="I27" s="14" t="s">
        <v>18</v>
      </c>
      <c r="J27" s="43" t="s">
        <v>22</v>
      </c>
      <c r="K27" s="47">
        <f>IFERROR(((B27*(D27*F27/100))/H27),0)</f>
        <v>0</v>
      </c>
      <c r="L27" s="48" t="s">
        <v>44</v>
      </c>
    </row>
    <row r="28" spans="1:13" x14ac:dyDescent="0.25">
      <c r="A28" s="14"/>
      <c r="B28" s="14"/>
      <c r="C28" s="14"/>
      <c r="D28" s="14"/>
      <c r="E28" s="14"/>
      <c r="F28" s="14"/>
      <c r="G28" s="14"/>
      <c r="H28" s="14"/>
      <c r="I28" s="14"/>
      <c r="J28" s="14"/>
      <c r="K28" s="14"/>
      <c r="L28" s="14"/>
    </row>
    <row r="29" spans="1:13" x14ac:dyDescent="0.25">
      <c r="A29" s="155" t="s">
        <v>79</v>
      </c>
      <c r="B29" s="6"/>
      <c r="C29" s="7"/>
      <c r="D29" s="7"/>
      <c r="E29" s="7"/>
      <c r="F29" s="7"/>
      <c r="G29" s="7"/>
      <c r="H29" s="6"/>
      <c r="I29" s="6"/>
      <c r="J29" s="6"/>
      <c r="K29" s="6"/>
      <c r="L29" s="6"/>
    </row>
    <row r="30" spans="1:13" x14ac:dyDescent="0.25">
      <c r="A30" s="14"/>
      <c r="B30" s="32"/>
      <c r="C30" s="32"/>
      <c r="D30" s="32"/>
      <c r="E30" s="32"/>
      <c r="F30" s="32"/>
      <c r="G30" s="32"/>
      <c r="H30" s="14"/>
      <c r="I30" s="14"/>
      <c r="J30" s="14"/>
      <c r="K30" s="14"/>
      <c r="L30" s="14"/>
    </row>
    <row r="31" spans="1:13" x14ac:dyDescent="0.25">
      <c r="A31" s="142" t="s">
        <v>116</v>
      </c>
      <c r="B31" s="14"/>
      <c r="C31" s="14"/>
      <c r="D31" s="14"/>
      <c r="E31" s="14"/>
      <c r="F31" s="14"/>
      <c r="G31" s="14"/>
      <c r="H31" s="14"/>
      <c r="I31" s="14"/>
      <c r="J31" s="14"/>
      <c r="K31" s="14"/>
      <c r="L31" s="14"/>
      <c r="M31" s="134"/>
    </row>
    <row r="32" spans="1:13" ht="15.75" thickBot="1" x14ac:dyDescent="0.3">
      <c r="A32" s="14"/>
      <c r="B32" s="14"/>
      <c r="C32" s="14"/>
      <c r="D32" s="14"/>
      <c r="E32" s="14"/>
      <c r="F32" s="14"/>
      <c r="G32" s="14"/>
      <c r="H32" s="14"/>
      <c r="I32" s="14"/>
      <c r="J32" s="14"/>
      <c r="K32" s="14"/>
      <c r="L32" s="14"/>
    </row>
    <row r="33" spans="1:12" ht="15.75" thickBot="1" x14ac:dyDescent="0.3">
      <c r="A33" s="45" t="s">
        <v>33</v>
      </c>
      <c r="B33" s="57">
        <v>0</v>
      </c>
      <c r="C33" s="148" t="s">
        <v>35</v>
      </c>
      <c r="D33" s="56">
        <v>0</v>
      </c>
      <c r="E33" s="176" t="s">
        <v>41</v>
      </c>
      <c r="F33" s="57">
        <v>0</v>
      </c>
      <c r="G33" s="14" t="s">
        <v>66</v>
      </c>
      <c r="H33" s="57">
        <v>0</v>
      </c>
      <c r="I33" s="14" t="s">
        <v>18</v>
      </c>
      <c r="J33" s="43" t="s">
        <v>22</v>
      </c>
      <c r="K33" s="47">
        <f>IFERROR(((B33*((D33-D35)*F33/100))/H33),0)</f>
        <v>0</v>
      </c>
      <c r="L33" s="48" t="s">
        <v>44</v>
      </c>
    </row>
    <row r="34" spans="1:12" x14ac:dyDescent="0.25">
      <c r="A34" s="45"/>
      <c r="B34" s="14"/>
      <c r="C34" s="49"/>
      <c r="D34" s="29"/>
      <c r="E34" s="176"/>
      <c r="F34" s="14"/>
      <c r="G34" s="14"/>
      <c r="H34" s="14"/>
      <c r="I34" s="14"/>
      <c r="J34" s="43"/>
      <c r="K34" s="44"/>
      <c r="L34" s="14"/>
    </row>
    <row r="35" spans="1:12" x14ac:dyDescent="0.25">
      <c r="A35" s="45"/>
      <c r="B35" s="14"/>
      <c r="C35" s="49"/>
      <c r="D35" s="56">
        <v>0</v>
      </c>
      <c r="E35" s="177" t="s">
        <v>78</v>
      </c>
      <c r="F35" s="14"/>
      <c r="G35" s="14"/>
      <c r="H35" s="14"/>
      <c r="I35" s="14"/>
      <c r="J35" s="43"/>
      <c r="K35" s="44"/>
      <c r="L35" s="14"/>
    </row>
    <row r="36" spans="1:12" x14ac:dyDescent="0.25">
      <c r="A36" s="23"/>
      <c r="B36" s="32"/>
      <c r="C36" s="32"/>
      <c r="D36" s="32"/>
      <c r="E36" s="176"/>
      <c r="F36" s="32"/>
      <c r="G36" s="32"/>
      <c r="H36" s="14"/>
      <c r="I36" s="14"/>
      <c r="J36" s="14"/>
      <c r="K36" s="14"/>
      <c r="L36" s="14"/>
    </row>
    <row r="37" spans="1:12" x14ac:dyDescent="0.25">
      <c r="A37" s="14"/>
      <c r="B37" s="14"/>
      <c r="C37" s="14"/>
      <c r="D37" s="14"/>
      <c r="E37" s="14"/>
      <c r="F37" s="14"/>
      <c r="G37" s="14"/>
      <c r="H37" s="14"/>
      <c r="I37" s="14"/>
      <c r="J37" s="14"/>
      <c r="K37" s="14"/>
      <c r="L37" s="14"/>
    </row>
    <row r="38" spans="1:12" x14ac:dyDescent="0.25">
      <c r="A38" s="14"/>
      <c r="B38" s="14"/>
      <c r="C38" s="14"/>
      <c r="D38" s="14"/>
      <c r="E38" s="14"/>
      <c r="F38" s="14"/>
      <c r="G38" s="14"/>
      <c r="H38" s="14"/>
      <c r="I38" s="14"/>
      <c r="J38" s="14"/>
      <c r="K38" s="14"/>
      <c r="L38" s="14"/>
    </row>
    <row r="39" spans="1:12" x14ac:dyDescent="0.25">
      <c r="A39" s="14"/>
      <c r="B39" s="14"/>
      <c r="C39" s="14"/>
      <c r="D39" s="14"/>
      <c r="E39" s="14"/>
      <c r="F39" s="14"/>
      <c r="G39" s="14"/>
      <c r="H39" s="14"/>
      <c r="I39" s="14"/>
      <c r="J39" s="14"/>
      <c r="K39" s="14"/>
      <c r="L39" s="14"/>
    </row>
    <row r="40" spans="1:12" x14ac:dyDescent="0.25">
      <c r="A40" s="14"/>
      <c r="B40" s="14"/>
      <c r="C40" s="14"/>
      <c r="D40" s="14"/>
      <c r="E40" s="14"/>
      <c r="F40" s="14"/>
      <c r="G40" s="14"/>
      <c r="H40" s="14"/>
      <c r="I40" s="14"/>
      <c r="J40" s="14"/>
      <c r="K40" s="14"/>
      <c r="L40" s="14"/>
    </row>
    <row r="41" spans="1:12" x14ac:dyDescent="0.25">
      <c r="A41" s="14"/>
      <c r="B41" s="14"/>
      <c r="C41" s="14"/>
      <c r="D41" s="14"/>
      <c r="E41" s="14"/>
      <c r="F41" s="14"/>
      <c r="G41" s="14"/>
      <c r="H41" s="14"/>
      <c r="I41" s="14"/>
      <c r="J41" s="14"/>
      <c r="K41" s="14"/>
      <c r="L41" s="14"/>
    </row>
    <row r="42" spans="1:12" x14ac:dyDescent="0.25">
      <c r="A42" s="14"/>
      <c r="B42" s="14"/>
      <c r="C42" s="14"/>
      <c r="D42" s="14"/>
      <c r="E42" s="14"/>
      <c r="F42" s="14"/>
      <c r="G42" s="14"/>
      <c r="H42" s="14"/>
      <c r="I42" s="14"/>
      <c r="J42" s="14"/>
      <c r="K42" s="14"/>
      <c r="L42" s="14"/>
    </row>
    <row r="43" spans="1:12" x14ac:dyDescent="0.25">
      <c r="B43" s="14"/>
      <c r="C43" s="14"/>
      <c r="D43" s="14"/>
      <c r="E43" s="14"/>
      <c r="F43" s="14"/>
      <c r="G43" s="14"/>
      <c r="H43" s="14"/>
      <c r="I43" s="14"/>
      <c r="J43" s="14"/>
      <c r="K43" s="14"/>
      <c r="L43" s="14"/>
    </row>
    <row r="44" spans="1:12" x14ac:dyDescent="0.25">
      <c r="A44" s="14"/>
      <c r="B44" s="14"/>
      <c r="C44" s="14"/>
      <c r="D44" s="14"/>
      <c r="E44" s="14"/>
      <c r="F44" s="14"/>
      <c r="G44" s="14"/>
      <c r="H44" s="14"/>
      <c r="I44" s="14"/>
      <c r="J44" s="14"/>
      <c r="K44" s="14"/>
      <c r="L44" s="14"/>
    </row>
    <row r="45" spans="1:12" x14ac:dyDescent="0.25">
      <c r="A45" s="14"/>
      <c r="B45" s="14"/>
      <c r="C45" s="14"/>
      <c r="D45" s="14"/>
      <c r="E45" s="14"/>
      <c r="F45" s="14"/>
      <c r="G45" s="14"/>
      <c r="H45" s="14"/>
      <c r="I45" s="14"/>
      <c r="J45" s="14"/>
      <c r="K45" s="14"/>
      <c r="L45" s="14"/>
    </row>
    <row r="46" spans="1:12" x14ac:dyDescent="0.25">
      <c r="A46" s="14"/>
      <c r="B46" s="14"/>
      <c r="C46" s="14"/>
      <c r="D46" s="14"/>
      <c r="E46" s="14"/>
      <c r="F46" s="14"/>
      <c r="G46" s="14"/>
      <c r="H46" s="14"/>
      <c r="I46" s="14"/>
      <c r="J46" s="14"/>
      <c r="K46" s="14"/>
      <c r="L46" s="14"/>
    </row>
  </sheetData>
  <sheetProtection algorithmName="SHA-512" hashValue="29pFk1Fe3MfJ71ajG9nuUMb5OqloiGr97LRrZ+ocj0Rxmb40Ui/zhLiemySxoM0ZHuM7fAymxbavDkcibV99uw==" saltValue="ymh4mIX9G+5FEA9XL8Yxsw==" spinCount="100000" sheet="1" objects="1" scenarios="1"/>
  <mergeCells count="8">
    <mergeCell ref="E33:E34"/>
    <mergeCell ref="E35:E36"/>
    <mergeCell ref="A1:L1"/>
    <mergeCell ref="B7:C7"/>
    <mergeCell ref="D7:E7"/>
    <mergeCell ref="F7:G7"/>
    <mergeCell ref="H7:I7"/>
    <mergeCell ref="J7:K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FA1B-17A8-4CBE-8628-9FD5E8AE609E}">
  <dimension ref="A1:U110"/>
  <sheetViews>
    <sheetView workbookViewId="0">
      <selection activeCell="C4" sqref="C4"/>
    </sheetView>
  </sheetViews>
  <sheetFormatPr baseColWidth="10" defaultColWidth="11.5703125" defaultRowHeight="14.25" x14ac:dyDescent="0.2"/>
  <cols>
    <col min="1" max="1" width="25" style="8" customWidth="1"/>
    <col min="2" max="12" width="15.7109375" style="8" customWidth="1"/>
    <col min="13" max="13" width="11.5703125" style="8"/>
    <col min="14" max="21" width="11.5703125" style="30"/>
    <col min="22" max="16384" width="11.5703125" style="8"/>
  </cols>
  <sheetData>
    <row r="1" spans="1:21" ht="34.5" customHeight="1" x14ac:dyDescent="0.2">
      <c r="A1" s="178" t="s">
        <v>65</v>
      </c>
      <c r="B1" s="178"/>
      <c r="C1" s="178"/>
      <c r="D1" s="178"/>
      <c r="E1" s="178"/>
      <c r="F1" s="178"/>
      <c r="G1" s="178"/>
      <c r="H1" s="178"/>
      <c r="I1" s="178"/>
      <c r="J1" s="178"/>
      <c r="K1" s="178"/>
      <c r="L1" s="178"/>
      <c r="M1" s="178"/>
    </row>
    <row r="2" spans="1:21" ht="25.9" customHeight="1" x14ac:dyDescent="0.2">
      <c r="A2" s="193" t="s">
        <v>104</v>
      </c>
      <c r="B2" s="193"/>
      <c r="C2" s="193"/>
      <c r="D2" s="193"/>
      <c r="E2" s="193"/>
      <c r="F2" s="193"/>
      <c r="G2" s="193"/>
      <c r="H2" s="193"/>
      <c r="I2" s="193"/>
      <c r="J2" s="193"/>
      <c r="K2" s="193"/>
      <c r="L2" s="193"/>
      <c r="M2" s="193"/>
    </row>
    <row r="3" spans="1:21" ht="15" customHeight="1" x14ac:dyDescent="0.2">
      <c r="A3" s="59"/>
      <c r="B3" s="28"/>
      <c r="C3" s="28"/>
      <c r="D3" s="30"/>
      <c r="E3" s="28"/>
      <c r="F3" s="28"/>
      <c r="G3" s="30"/>
      <c r="H3" s="30"/>
      <c r="I3" s="30"/>
      <c r="J3" s="30"/>
      <c r="K3" s="30"/>
      <c r="L3" s="30"/>
    </row>
    <row r="4" spans="1:21" ht="15" customHeight="1" x14ac:dyDescent="0.2">
      <c r="A4" s="32" t="s">
        <v>117</v>
      </c>
      <c r="B4" s="30"/>
      <c r="C4" s="53"/>
      <c r="D4" s="28"/>
      <c r="E4" s="28"/>
      <c r="F4" s="28"/>
      <c r="G4" s="30"/>
      <c r="H4" s="30"/>
      <c r="I4" s="30"/>
      <c r="J4" s="30"/>
      <c r="K4" s="30"/>
      <c r="L4" s="30"/>
      <c r="M4" s="30"/>
    </row>
    <row r="5" spans="1:21" ht="29.45" customHeight="1" x14ac:dyDescent="0.2">
      <c r="A5" s="177" t="s">
        <v>118</v>
      </c>
      <c r="B5" s="177"/>
      <c r="C5" s="177"/>
      <c r="D5" s="177"/>
      <c r="E5" s="177"/>
      <c r="F5" s="177"/>
      <c r="G5" s="177"/>
      <c r="H5" s="177"/>
      <c r="I5" s="177"/>
      <c r="J5" s="177"/>
      <c r="K5" s="177"/>
      <c r="L5" s="177"/>
      <c r="M5" s="177"/>
    </row>
    <row r="6" spans="1:21" ht="15" customHeight="1" x14ac:dyDescent="0.2">
      <c r="A6" s="29"/>
      <c r="B6" s="30"/>
      <c r="C6" s="28"/>
      <c r="D6" s="28"/>
      <c r="E6" s="28"/>
      <c r="F6" s="28"/>
      <c r="G6" s="30"/>
      <c r="H6" s="30"/>
      <c r="I6" s="30"/>
      <c r="J6" s="30"/>
      <c r="K6" s="30"/>
      <c r="L6" s="30"/>
      <c r="M6" s="30"/>
    </row>
    <row r="7" spans="1:21" ht="15" customHeight="1" x14ac:dyDescent="0.2">
      <c r="A7" s="32" t="s">
        <v>119</v>
      </c>
      <c r="B7" s="30"/>
      <c r="C7" s="28"/>
      <c r="D7" s="28"/>
      <c r="E7" s="28"/>
      <c r="F7" s="28"/>
      <c r="G7" s="30"/>
      <c r="H7" s="30"/>
      <c r="I7" s="30"/>
      <c r="J7" s="30"/>
      <c r="K7" s="30"/>
      <c r="L7" s="30"/>
      <c r="M7" s="30"/>
    </row>
    <row r="8" spans="1:21" ht="15" customHeight="1" thickBot="1" x14ac:dyDescent="0.25">
      <c r="A8" s="30"/>
      <c r="B8" s="30"/>
      <c r="C8" s="28"/>
      <c r="D8" s="28"/>
      <c r="E8" s="28"/>
      <c r="F8" s="28"/>
      <c r="G8" s="30"/>
      <c r="H8" s="30"/>
      <c r="I8" s="30"/>
      <c r="J8" s="30"/>
      <c r="K8" s="30"/>
      <c r="L8" s="30"/>
      <c r="M8" s="30"/>
    </row>
    <row r="9" spans="1:21" s="11" customFormat="1" ht="15" customHeight="1" x14ac:dyDescent="0.2">
      <c r="A9" s="31"/>
      <c r="B9" s="186" t="s">
        <v>19</v>
      </c>
      <c r="C9" s="187"/>
      <c r="D9" s="188" t="s">
        <v>113</v>
      </c>
      <c r="E9" s="189"/>
      <c r="F9" s="186" t="s">
        <v>23</v>
      </c>
      <c r="G9" s="187"/>
      <c r="H9" s="186" t="s">
        <v>42</v>
      </c>
      <c r="I9" s="187"/>
      <c r="J9" s="186" t="s">
        <v>51</v>
      </c>
      <c r="K9" s="187"/>
      <c r="L9" s="31"/>
      <c r="M9" s="31"/>
      <c r="N9" s="31"/>
      <c r="O9" s="31"/>
      <c r="P9" s="31"/>
      <c r="Q9" s="31"/>
      <c r="R9" s="31"/>
      <c r="S9" s="31"/>
      <c r="T9" s="31"/>
      <c r="U9" s="31"/>
    </row>
    <row r="10" spans="1:21" s="11" customFormat="1" x14ac:dyDescent="0.2">
      <c r="A10" s="31"/>
      <c r="B10" s="91">
        <v>40</v>
      </c>
      <c r="C10" s="60" t="s">
        <v>6</v>
      </c>
      <c r="D10" s="91">
        <v>5</v>
      </c>
      <c r="E10" s="60" t="s">
        <v>20</v>
      </c>
      <c r="F10" s="91">
        <v>60</v>
      </c>
      <c r="G10" s="60" t="s">
        <v>0</v>
      </c>
      <c r="H10" s="91">
        <v>1</v>
      </c>
      <c r="I10" s="60" t="s">
        <v>37</v>
      </c>
      <c r="J10" s="91">
        <v>35.31</v>
      </c>
      <c r="K10" s="60" t="s">
        <v>52</v>
      </c>
      <c r="L10" s="31"/>
      <c r="M10" s="31"/>
      <c r="N10" s="31"/>
      <c r="O10" s="31"/>
      <c r="P10" s="31"/>
      <c r="Q10" s="31"/>
      <c r="R10" s="31"/>
      <c r="S10" s="31"/>
      <c r="T10" s="31"/>
      <c r="U10" s="31"/>
    </row>
    <row r="11" spans="1:21" s="11" customFormat="1" ht="15" thickBot="1" x14ac:dyDescent="0.25">
      <c r="A11" s="31"/>
      <c r="B11" s="61">
        <f>B10/2.20462</f>
        <v>18.143716377425591</v>
      </c>
      <c r="C11" s="62" t="s">
        <v>7</v>
      </c>
      <c r="D11" s="61">
        <f>D10/2.47105</f>
        <v>2.0234313348576518</v>
      </c>
      <c r="E11" s="62" t="s">
        <v>18</v>
      </c>
      <c r="F11" s="61">
        <f>F10*2.54</f>
        <v>152.4</v>
      </c>
      <c r="G11" s="62" t="s">
        <v>1</v>
      </c>
      <c r="H11" s="61">
        <f>H10*0.3048</f>
        <v>0.30480000000000002</v>
      </c>
      <c r="I11" s="62" t="s">
        <v>38</v>
      </c>
      <c r="J11" s="61">
        <f>J10/35.31467</f>
        <v>0.99986776033869218</v>
      </c>
      <c r="K11" s="62" t="s">
        <v>53</v>
      </c>
      <c r="L11" s="31"/>
      <c r="M11" s="31"/>
      <c r="N11" s="31"/>
      <c r="O11" s="31"/>
      <c r="P11" s="31"/>
      <c r="Q11" s="31"/>
      <c r="R11" s="31"/>
      <c r="S11" s="31"/>
      <c r="T11" s="31"/>
      <c r="U11" s="31"/>
    </row>
    <row r="12" spans="1:21" s="11" customFormat="1" ht="12.75" x14ac:dyDescent="0.2">
      <c r="A12" s="31"/>
      <c r="B12" s="29"/>
      <c r="C12" s="29"/>
      <c r="D12" s="29"/>
      <c r="E12" s="29"/>
      <c r="F12" s="63"/>
      <c r="G12" s="31"/>
      <c r="H12" s="63"/>
      <c r="I12" s="31"/>
      <c r="J12" s="31"/>
      <c r="K12" s="31"/>
      <c r="L12" s="31"/>
      <c r="M12" s="31"/>
      <c r="N12" s="31"/>
      <c r="O12" s="31"/>
      <c r="P12" s="31"/>
      <c r="Q12" s="31"/>
      <c r="R12" s="31"/>
      <c r="S12" s="31"/>
      <c r="T12" s="31"/>
      <c r="U12" s="31"/>
    </row>
    <row r="13" spans="1:21" s="11" customFormat="1" ht="12.75" x14ac:dyDescent="0.2">
      <c r="A13" s="155" t="s">
        <v>114</v>
      </c>
      <c r="B13" s="12"/>
      <c r="C13" s="9"/>
      <c r="D13" s="9"/>
      <c r="E13" s="9"/>
      <c r="F13" s="9"/>
      <c r="G13" s="9"/>
      <c r="H13" s="9"/>
      <c r="I13" s="9"/>
      <c r="J13" s="9"/>
      <c r="K13" s="12"/>
      <c r="L13" s="12"/>
      <c r="M13" s="12"/>
      <c r="N13" s="31"/>
      <c r="O13" s="31"/>
      <c r="P13" s="31"/>
      <c r="Q13" s="31"/>
      <c r="R13" s="31"/>
      <c r="S13" s="31"/>
      <c r="T13" s="31"/>
      <c r="U13" s="31"/>
    </row>
    <row r="14" spans="1:21" s="11" customFormat="1" ht="12.75" x14ac:dyDescent="0.2">
      <c r="A14" s="64"/>
      <c r="B14" s="65"/>
      <c r="C14" s="29"/>
      <c r="D14" s="29"/>
      <c r="E14" s="29"/>
      <c r="F14" s="29"/>
      <c r="G14" s="29"/>
      <c r="H14" s="31"/>
      <c r="I14" s="31"/>
      <c r="J14" s="31"/>
      <c r="K14" s="66"/>
      <c r="L14" s="31"/>
      <c r="M14" s="31"/>
      <c r="N14" s="31"/>
      <c r="O14" s="31"/>
      <c r="P14" s="31"/>
      <c r="Q14" s="31"/>
      <c r="R14" s="31"/>
      <c r="S14" s="31"/>
      <c r="T14" s="31"/>
      <c r="U14" s="31"/>
    </row>
    <row r="15" spans="1:21" s="11" customFormat="1" ht="12.75" x14ac:dyDescent="0.2">
      <c r="A15" s="183" t="s">
        <v>132</v>
      </c>
      <c r="B15" s="183"/>
      <c r="C15" s="183"/>
      <c r="D15" s="183"/>
      <c r="E15" s="183"/>
      <c r="F15" s="183"/>
      <c r="G15" s="183"/>
      <c r="H15" s="183"/>
      <c r="I15" s="183"/>
      <c r="J15" s="183"/>
      <c r="K15" s="183"/>
      <c r="L15" s="183"/>
      <c r="M15" s="183"/>
      <c r="N15" s="31"/>
      <c r="O15" s="31"/>
      <c r="P15" s="31"/>
      <c r="Q15" s="31"/>
      <c r="R15" s="31"/>
      <c r="S15" s="31"/>
      <c r="T15" s="31"/>
      <c r="U15" s="31"/>
    </row>
    <row r="16" spans="1:21" s="11" customFormat="1" ht="12.75" x14ac:dyDescent="0.2">
      <c r="A16" s="31"/>
      <c r="B16" s="31"/>
      <c r="C16" s="31"/>
      <c r="D16" s="31"/>
      <c r="E16" s="31"/>
      <c r="F16" s="31"/>
      <c r="G16" s="31"/>
      <c r="H16" s="31"/>
      <c r="I16" s="31"/>
      <c r="J16" s="31"/>
      <c r="K16" s="31"/>
      <c r="L16" s="31"/>
      <c r="M16" s="31"/>
      <c r="N16" s="31"/>
      <c r="O16" s="31"/>
      <c r="P16" s="31"/>
      <c r="Q16" s="31"/>
      <c r="R16" s="31"/>
      <c r="S16" s="31"/>
      <c r="T16" s="31"/>
      <c r="U16" s="31"/>
    </row>
    <row r="17" spans="1:21" s="11" customFormat="1" ht="12.75" x14ac:dyDescent="0.2">
      <c r="A17" s="68" t="s">
        <v>34</v>
      </c>
      <c r="B17" s="92">
        <v>0</v>
      </c>
      <c r="C17" s="31" t="s">
        <v>21</v>
      </c>
      <c r="D17" s="29">
        <v>16.690000000000001</v>
      </c>
      <c r="E17" s="177" t="s">
        <v>85</v>
      </c>
      <c r="F17" s="31">
        <v>85</v>
      </c>
      <c r="G17" s="31" t="s">
        <v>66</v>
      </c>
      <c r="H17" s="92">
        <v>0</v>
      </c>
      <c r="I17" s="31" t="s">
        <v>18</v>
      </c>
      <c r="J17" s="69" t="s">
        <v>22</v>
      </c>
      <c r="K17" s="66">
        <f>IFERROR(((B17*D17)/H17),0)</f>
        <v>0</v>
      </c>
      <c r="L17" s="31" t="s">
        <v>86</v>
      </c>
      <c r="M17" s="31"/>
      <c r="N17" s="31"/>
      <c r="O17" s="31"/>
      <c r="P17" s="31"/>
      <c r="Q17" s="31"/>
      <c r="R17" s="31"/>
      <c r="S17" s="31"/>
      <c r="T17" s="31"/>
      <c r="U17" s="31"/>
    </row>
    <row r="18" spans="1:21" s="11" customFormat="1" ht="13.5" thickBot="1" x14ac:dyDescent="0.25">
      <c r="A18" s="68"/>
      <c r="B18" s="31"/>
      <c r="C18" s="31"/>
      <c r="D18" s="29"/>
      <c r="E18" s="176"/>
      <c r="F18" s="31"/>
      <c r="G18" s="31"/>
      <c r="H18" s="31"/>
      <c r="I18" s="31"/>
      <c r="J18" s="69"/>
      <c r="K18" s="71"/>
      <c r="L18" s="72"/>
      <c r="M18" s="31"/>
      <c r="N18" s="31"/>
      <c r="O18" s="31"/>
      <c r="P18" s="31"/>
      <c r="Q18" s="31"/>
      <c r="R18" s="31"/>
      <c r="S18" s="31"/>
      <c r="T18" s="31"/>
      <c r="U18" s="31"/>
    </row>
    <row r="19" spans="1:21" s="11" customFormat="1" ht="13.5" thickBot="1" x14ac:dyDescent="0.25">
      <c r="A19" s="31"/>
      <c r="B19" s="31"/>
      <c r="C19" s="31"/>
      <c r="D19" s="29"/>
      <c r="E19" s="29"/>
      <c r="F19" s="31"/>
      <c r="G19" s="31"/>
      <c r="H19" s="31"/>
      <c r="I19" s="31"/>
      <c r="J19" s="69" t="s">
        <v>22</v>
      </c>
      <c r="K19" s="73">
        <f>IFERROR((K17*F17/100),0)</f>
        <v>0</v>
      </c>
      <c r="L19" s="74" t="s">
        <v>44</v>
      </c>
      <c r="M19" s="31"/>
      <c r="N19" s="31"/>
      <c r="O19" s="31"/>
      <c r="P19" s="31"/>
      <c r="Q19" s="31"/>
      <c r="R19" s="31"/>
      <c r="S19" s="31"/>
      <c r="T19" s="31"/>
      <c r="U19" s="31"/>
    </row>
    <row r="20" spans="1:21" s="11" customFormat="1" ht="12.75" x14ac:dyDescent="0.2">
      <c r="A20" s="67"/>
      <c r="B20" s="70"/>
      <c r="C20" s="70"/>
      <c r="D20" s="70"/>
      <c r="E20" s="70"/>
      <c r="F20" s="70"/>
      <c r="G20" s="70"/>
      <c r="H20" s="70"/>
      <c r="I20" s="70"/>
      <c r="J20" s="70"/>
      <c r="K20" s="70"/>
      <c r="L20" s="70"/>
      <c r="M20" s="31"/>
      <c r="N20" s="31"/>
      <c r="O20" s="31"/>
      <c r="P20" s="31"/>
      <c r="Q20" s="31"/>
      <c r="R20" s="31"/>
      <c r="S20" s="31"/>
      <c r="T20" s="31"/>
      <c r="U20" s="31"/>
    </row>
    <row r="21" spans="1:21" s="11" customFormat="1" ht="12.75" x14ac:dyDescent="0.2">
      <c r="A21" s="155" t="s">
        <v>40</v>
      </c>
      <c r="B21" s="12"/>
      <c r="C21" s="9"/>
      <c r="D21" s="9"/>
      <c r="E21" s="9"/>
      <c r="F21" s="9"/>
      <c r="G21" s="9"/>
      <c r="H21" s="12"/>
      <c r="I21" s="12"/>
      <c r="J21" s="12"/>
      <c r="K21" s="12"/>
      <c r="L21" s="12"/>
      <c r="M21" s="12"/>
      <c r="N21" s="31"/>
      <c r="O21" s="31"/>
      <c r="P21" s="31"/>
      <c r="Q21" s="31"/>
      <c r="R21" s="31"/>
      <c r="S21" s="31"/>
      <c r="T21" s="31"/>
      <c r="U21" s="31"/>
    </row>
    <row r="22" spans="1:21" s="11" customFormat="1" ht="12.75" x14ac:dyDescent="0.2">
      <c r="A22" s="31"/>
      <c r="B22" s="29"/>
      <c r="C22" s="29"/>
      <c r="D22" s="29"/>
      <c r="E22" s="29"/>
      <c r="F22" s="29"/>
      <c r="G22" s="29"/>
      <c r="H22" s="31"/>
      <c r="I22" s="31"/>
      <c r="J22" s="31"/>
      <c r="K22" s="31"/>
      <c r="L22" s="31"/>
      <c r="M22" s="31"/>
      <c r="N22" s="31"/>
      <c r="O22" s="31"/>
      <c r="P22" s="31"/>
      <c r="Q22" s="31"/>
      <c r="R22" s="31"/>
      <c r="S22" s="31"/>
      <c r="T22" s="31"/>
      <c r="U22" s="31"/>
    </row>
    <row r="23" spans="1:21" s="11" customFormat="1" ht="12.75" x14ac:dyDescent="0.2">
      <c r="A23" s="146" t="s">
        <v>120</v>
      </c>
      <c r="B23" s="31"/>
      <c r="C23" s="31"/>
      <c r="D23" s="29"/>
      <c r="E23" s="29"/>
      <c r="F23" s="31"/>
      <c r="G23" s="31"/>
      <c r="H23" s="31"/>
      <c r="I23" s="31"/>
      <c r="J23" s="69"/>
      <c r="K23" s="76"/>
      <c r="L23" s="31"/>
      <c r="M23" s="31"/>
      <c r="N23" s="31"/>
      <c r="O23" s="31"/>
      <c r="P23" s="31"/>
      <c r="Q23" s="31"/>
      <c r="R23" s="31"/>
      <c r="S23" s="31"/>
      <c r="T23" s="31"/>
      <c r="U23" s="31"/>
    </row>
    <row r="24" spans="1:21" s="11" customFormat="1" ht="12.75" x14ac:dyDescent="0.2">
      <c r="A24" s="31"/>
      <c r="B24" s="31"/>
      <c r="C24" s="77"/>
      <c r="D24" s="77"/>
      <c r="E24" s="77"/>
      <c r="F24" s="77"/>
      <c r="G24" s="77"/>
      <c r="H24" s="31"/>
      <c r="I24" s="31"/>
      <c r="J24" s="31"/>
      <c r="K24" s="31"/>
      <c r="L24" s="31"/>
      <c r="M24" s="31"/>
      <c r="N24" s="31"/>
      <c r="O24" s="31"/>
      <c r="P24" s="31"/>
      <c r="Q24" s="31"/>
      <c r="R24" s="31"/>
      <c r="S24" s="31"/>
      <c r="T24" s="31"/>
      <c r="U24" s="31"/>
    </row>
    <row r="25" spans="1:21" s="11" customFormat="1" ht="12.75" x14ac:dyDescent="0.2">
      <c r="A25" s="32" t="s">
        <v>121</v>
      </c>
      <c r="B25" s="29"/>
      <c r="C25" s="29"/>
      <c r="D25" s="29"/>
      <c r="E25" s="29"/>
      <c r="F25" s="78"/>
      <c r="G25" s="31"/>
      <c r="H25" s="31"/>
      <c r="I25" s="31"/>
      <c r="J25" s="31"/>
      <c r="K25" s="31"/>
      <c r="L25" s="31"/>
      <c r="M25" s="31"/>
      <c r="N25" s="31"/>
      <c r="O25" s="31"/>
      <c r="P25" s="31"/>
      <c r="Q25" s="31"/>
      <c r="R25" s="31"/>
      <c r="S25" s="31"/>
      <c r="T25" s="31"/>
      <c r="U25" s="31"/>
    </row>
    <row r="26" spans="1:21" s="11" customFormat="1" ht="12.75" x14ac:dyDescent="0.2">
      <c r="A26" s="29"/>
      <c r="B26" s="29"/>
      <c r="C26" s="29"/>
      <c r="D26" s="29"/>
      <c r="E26" s="29"/>
      <c r="F26" s="78"/>
      <c r="G26" s="79"/>
      <c r="H26" s="31"/>
      <c r="I26" s="31"/>
      <c r="J26" s="31"/>
      <c r="K26" s="31"/>
      <c r="L26" s="31"/>
      <c r="M26" s="31"/>
      <c r="N26" s="31"/>
      <c r="O26" s="31"/>
      <c r="P26" s="31"/>
      <c r="Q26" s="31"/>
      <c r="R26" s="31"/>
      <c r="S26" s="31"/>
      <c r="T26" s="31"/>
      <c r="U26" s="31"/>
    </row>
    <row r="27" spans="1:21" s="11" customFormat="1" x14ac:dyDescent="0.2">
      <c r="A27" s="80" t="s">
        <v>10</v>
      </c>
      <c r="B27" s="29"/>
      <c r="C27" s="29"/>
      <c r="D27" s="81"/>
      <c r="E27" s="29"/>
      <c r="F27" s="78"/>
      <c r="G27" s="31"/>
      <c r="H27" s="31"/>
      <c r="J27" s="78"/>
      <c r="K27" s="31"/>
      <c r="L27" s="31"/>
      <c r="M27" s="31"/>
      <c r="N27" s="31"/>
      <c r="O27" s="31"/>
      <c r="P27" s="31"/>
      <c r="Q27" s="31"/>
      <c r="R27" s="31"/>
      <c r="S27" s="31"/>
      <c r="T27" s="31"/>
      <c r="U27" s="31"/>
    </row>
    <row r="28" spans="1:21" s="11" customFormat="1" ht="12.75" x14ac:dyDescent="0.2">
      <c r="A28" s="29"/>
      <c r="B28" s="32" t="s">
        <v>80</v>
      </c>
      <c r="C28" s="10"/>
      <c r="D28" s="29" t="s">
        <v>0</v>
      </c>
      <c r="E28" s="129">
        <f>C28*2.54</f>
        <v>0</v>
      </c>
      <c r="F28" s="29" t="s">
        <v>1</v>
      </c>
      <c r="G28" s="126" t="s">
        <v>62</v>
      </c>
      <c r="H28" s="127"/>
      <c r="I28" s="29" t="s">
        <v>1</v>
      </c>
      <c r="J28" s="29"/>
      <c r="K28" s="31"/>
      <c r="L28" s="31"/>
      <c r="M28" s="31"/>
      <c r="N28" s="31"/>
      <c r="O28" s="31"/>
      <c r="P28" s="31"/>
      <c r="Q28" s="31"/>
      <c r="R28" s="31"/>
      <c r="S28" s="31"/>
      <c r="T28" s="31"/>
      <c r="U28" s="31"/>
    </row>
    <row r="29" spans="1:21" s="11" customFormat="1" ht="12.75" x14ac:dyDescent="0.2">
      <c r="A29" s="29"/>
      <c r="B29" s="32" t="s">
        <v>81</v>
      </c>
      <c r="C29" s="10"/>
      <c r="D29" s="29" t="s">
        <v>0</v>
      </c>
      <c r="E29" s="129">
        <f>C29*2.54</f>
        <v>0</v>
      </c>
      <c r="F29" s="29" t="s">
        <v>1</v>
      </c>
      <c r="G29" s="31"/>
      <c r="H29" s="127"/>
      <c r="I29" s="29" t="s">
        <v>1</v>
      </c>
      <c r="J29" s="29"/>
      <c r="K29" s="31"/>
      <c r="L29" s="31"/>
      <c r="M29" s="31"/>
      <c r="N29" s="31"/>
      <c r="O29" s="31"/>
      <c r="P29" s="31"/>
      <c r="Q29" s="31"/>
      <c r="R29" s="31"/>
      <c r="S29" s="31"/>
      <c r="T29" s="31"/>
      <c r="U29" s="31"/>
    </row>
    <row r="30" spans="1:21" s="11" customFormat="1" ht="12.75" x14ac:dyDescent="0.2">
      <c r="A30" s="29"/>
      <c r="B30" s="29"/>
      <c r="C30" s="83"/>
      <c r="D30" s="29"/>
      <c r="E30" s="128"/>
      <c r="F30" s="29"/>
      <c r="G30" s="31"/>
      <c r="H30" s="83"/>
      <c r="I30" s="29"/>
      <c r="J30" s="29"/>
      <c r="K30" s="31"/>
      <c r="L30" s="31"/>
      <c r="M30" s="31"/>
      <c r="N30" s="31"/>
      <c r="O30" s="31"/>
      <c r="P30" s="31"/>
      <c r="Q30" s="31"/>
      <c r="R30" s="31"/>
      <c r="S30" s="31"/>
      <c r="T30" s="31"/>
      <c r="U30" s="31"/>
    </row>
    <row r="31" spans="1:21" s="11" customFormat="1" x14ac:dyDescent="0.2">
      <c r="A31" s="29"/>
      <c r="B31" s="29" t="s">
        <v>2</v>
      </c>
      <c r="C31" s="84">
        <f>(3.1416*(C28/2*C28/2)*C29)/1728.00021</f>
        <v>0</v>
      </c>
      <c r="D31" s="29" t="s">
        <v>11</v>
      </c>
      <c r="E31" s="84">
        <f>(3.1416*(E28/2*E28/2)*E29)/1000000</f>
        <v>0</v>
      </c>
      <c r="F31" s="29" t="s">
        <v>12</v>
      </c>
      <c r="G31" s="31"/>
      <c r="H31" s="84">
        <f>(3.1416*(H28/2*H28/2)*H29)/1000000</f>
        <v>0</v>
      </c>
      <c r="I31" s="29" t="s">
        <v>12</v>
      </c>
      <c r="J31" s="29"/>
      <c r="K31" s="31"/>
      <c r="L31" s="31"/>
      <c r="M31" s="31"/>
      <c r="N31" s="31"/>
      <c r="O31" s="31"/>
      <c r="P31" s="31"/>
      <c r="Q31" s="31"/>
      <c r="R31" s="31"/>
      <c r="S31" s="31"/>
      <c r="T31" s="31"/>
      <c r="U31" s="31"/>
    </row>
    <row r="32" spans="1:21" s="11" customFormat="1" ht="12.75" x14ac:dyDescent="0.2">
      <c r="A32" s="29"/>
      <c r="B32" s="29"/>
      <c r="C32" s="29"/>
      <c r="D32" s="29"/>
      <c r="E32" s="29"/>
      <c r="F32" s="29"/>
      <c r="G32" s="31"/>
      <c r="H32" s="31"/>
      <c r="I32" s="31"/>
      <c r="J32" s="29"/>
      <c r="K32" s="31"/>
      <c r="L32" s="31"/>
      <c r="M32" s="31"/>
      <c r="N32" s="31"/>
      <c r="O32" s="31"/>
      <c r="P32" s="31"/>
      <c r="Q32" s="31"/>
      <c r="R32" s="31"/>
      <c r="S32" s="31"/>
      <c r="T32" s="31"/>
      <c r="U32" s="31"/>
    </row>
    <row r="33" spans="1:21" s="11" customFormat="1" ht="12.75" x14ac:dyDescent="0.2">
      <c r="A33" s="82" t="s">
        <v>122</v>
      </c>
      <c r="B33" s="80"/>
      <c r="C33" s="29"/>
      <c r="D33" s="85"/>
      <c r="E33" s="29"/>
      <c r="F33" s="85"/>
      <c r="G33" s="29"/>
      <c r="H33" s="80"/>
      <c r="I33" s="29"/>
      <c r="J33" s="85"/>
      <c r="K33" s="29"/>
      <c r="L33" s="80"/>
      <c r="N33" s="31"/>
      <c r="O33" s="31"/>
      <c r="P33" s="31"/>
      <c r="Q33" s="31"/>
      <c r="R33" s="31"/>
      <c r="S33" s="31"/>
      <c r="T33" s="31"/>
      <c r="U33" s="31"/>
    </row>
    <row r="34" spans="1:21" s="11" customFormat="1" ht="12.75" x14ac:dyDescent="0.2">
      <c r="A34" s="31"/>
      <c r="B34" s="31"/>
      <c r="C34" s="31"/>
      <c r="D34" s="31"/>
      <c r="E34" s="31"/>
      <c r="F34" s="31"/>
      <c r="G34" s="31"/>
      <c r="H34" s="80"/>
      <c r="I34" s="29"/>
      <c r="J34" s="86"/>
      <c r="K34" s="31"/>
      <c r="L34" s="31"/>
      <c r="M34" s="80"/>
      <c r="N34" s="31"/>
      <c r="O34" s="31"/>
      <c r="P34" s="31"/>
      <c r="Q34" s="31"/>
      <c r="R34" s="31"/>
      <c r="S34" s="31"/>
      <c r="T34" s="31"/>
      <c r="U34" s="31"/>
    </row>
    <row r="35" spans="1:21" s="11" customFormat="1" ht="15" customHeight="1" x14ac:dyDescent="0.2">
      <c r="A35" s="80" t="s">
        <v>29</v>
      </c>
      <c r="B35" s="184" t="s">
        <v>4</v>
      </c>
      <c r="C35" s="185"/>
      <c r="D35" s="31"/>
      <c r="E35" s="31"/>
      <c r="F35" s="31"/>
      <c r="G35" s="31"/>
      <c r="H35" s="80"/>
      <c r="I35" s="29"/>
      <c r="J35" s="86"/>
      <c r="K35" s="86"/>
      <c r="L35" s="86"/>
      <c r="M35" s="31"/>
      <c r="N35" s="31"/>
      <c r="O35" s="31"/>
      <c r="P35" s="31"/>
      <c r="Q35" s="31"/>
      <c r="R35" s="31"/>
      <c r="S35" s="31"/>
      <c r="T35" s="31"/>
      <c r="U35" s="31"/>
    </row>
    <row r="36" spans="1:21" s="11" customFormat="1" ht="12.75" x14ac:dyDescent="0.2">
      <c r="A36" s="31"/>
      <c r="B36" s="31"/>
      <c r="C36" s="31"/>
      <c r="D36" s="31"/>
      <c r="E36" s="31"/>
      <c r="F36" s="31"/>
      <c r="G36" s="31"/>
      <c r="H36" s="31"/>
      <c r="I36" s="31"/>
      <c r="J36" s="31"/>
      <c r="K36" s="31"/>
      <c r="L36" s="31"/>
      <c r="M36" s="31"/>
      <c r="N36" s="31"/>
      <c r="O36" s="31"/>
      <c r="P36" s="31"/>
      <c r="Q36" s="31"/>
      <c r="R36" s="31"/>
      <c r="S36" s="31"/>
      <c r="T36" s="31"/>
      <c r="U36" s="31"/>
    </row>
    <row r="37" spans="1:21" s="11" customFormat="1" ht="12.75" x14ac:dyDescent="0.2">
      <c r="A37" s="80" t="s">
        <v>32</v>
      </c>
      <c r="B37" s="92" t="s">
        <v>30</v>
      </c>
      <c r="C37" s="31"/>
      <c r="D37" s="31"/>
      <c r="E37" s="31"/>
      <c r="F37" s="31"/>
      <c r="G37" s="31"/>
      <c r="H37" s="31"/>
      <c r="I37" s="31"/>
      <c r="J37" s="31"/>
      <c r="K37" s="31"/>
      <c r="L37" s="31"/>
      <c r="M37" s="31"/>
      <c r="N37" s="31"/>
      <c r="O37" s="31"/>
      <c r="P37" s="31"/>
      <c r="Q37" s="31"/>
      <c r="R37" s="31"/>
      <c r="S37" s="31"/>
      <c r="T37" s="31"/>
      <c r="U37" s="31"/>
    </row>
    <row r="38" spans="1:21" s="11" customFormat="1" ht="12.75" x14ac:dyDescent="0.2">
      <c r="A38" s="31"/>
      <c r="B38" s="31"/>
      <c r="C38" s="31"/>
      <c r="D38" s="31"/>
      <c r="E38" s="31"/>
      <c r="F38" s="31"/>
      <c r="G38" s="31"/>
      <c r="H38" s="31"/>
      <c r="I38" s="31"/>
      <c r="J38" s="31"/>
      <c r="K38" s="31"/>
      <c r="L38" s="31"/>
      <c r="M38" s="31"/>
      <c r="N38" s="31"/>
      <c r="O38" s="31"/>
      <c r="P38" s="31"/>
      <c r="Q38" s="31"/>
      <c r="R38" s="31"/>
      <c r="S38" s="31"/>
      <c r="T38" s="31"/>
      <c r="U38" s="31"/>
    </row>
    <row r="39" spans="1:21" s="11" customFormat="1" ht="12.75" x14ac:dyDescent="0.2">
      <c r="A39" s="31"/>
      <c r="B39" s="31"/>
      <c r="C39" s="31"/>
      <c r="D39" s="31"/>
      <c r="E39" s="31"/>
      <c r="F39" s="31"/>
      <c r="G39" s="31"/>
      <c r="H39" s="31"/>
      <c r="I39" s="31"/>
      <c r="J39" s="31"/>
      <c r="K39" s="31"/>
      <c r="L39" s="31"/>
      <c r="M39" s="31"/>
      <c r="N39" s="31"/>
      <c r="O39" s="31"/>
      <c r="P39" s="31"/>
      <c r="Q39" s="31"/>
      <c r="R39" s="31"/>
      <c r="S39" s="31"/>
      <c r="T39" s="31"/>
      <c r="U39" s="31"/>
    </row>
    <row r="40" spans="1:21" s="11" customFormat="1" ht="12.75" x14ac:dyDescent="0.2">
      <c r="A40" s="68" t="s">
        <v>55</v>
      </c>
      <c r="B40" s="92"/>
      <c r="C40" s="31" t="s">
        <v>21</v>
      </c>
      <c r="D40" s="46">
        <f>((_xlfn.XLOOKUP(B35,Liste!A2:A4,Liste!E2:E4))*(IF(E31&gt;0,E31,H31)))*(_xlfn.XLOOKUP(B37,Liste!A8:A9,Liste!B8:B9))</f>
        <v>0</v>
      </c>
      <c r="E40" s="191" t="s">
        <v>85</v>
      </c>
      <c r="F40" s="31">
        <v>85</v>
      </c>
      <c r="G40" s="31" t="s">
        <v>66</v>
      </c>
      <c r="H40" s="92"/>
      <c r="I40" s="31" t="s">
        <v>18</v>
      </c>
      <c r="J40" s="69" t="s">
        <v>22</v>
      </c>
      <c r="K40" s="66">
        <f>IFERROR(((B40*D40)/H40),0)</f>
        <v>0</v>
      </c>
      <c r="L40" s="31" t="s">
        <v>86</v>
      </c>
      <c r="M40" s="31"/>
      <c r="N40" s="31"/>
      <c r="O40" s="31"/>
      <c r="P40" s="31"/>
      <c r="Q40" s="31"/>
      <c r="R40" s="31"/>
      <c r="S40" s="31"/>
      <c r="T40" s="31"/>
      <c r="U40" s="31"/>
    </row>
    <row r="41" spans="1:21" s="11" customFormat="1" ht="13.5" thickBot="1" x14ac:dyDescent="0.25">
      <c r="A41" s="68"/>
      <c r="B41" s="31"/>
      <c r="C41" s="31"/>
      <c r="D41" s="46"/>
      <c r="E41" s="192"/>
      <c r="F41" s="31"/>
      <c r="G41" s="31"/>
      <c r="H41" s="31"/>
      <c r="I41" s="31"/>
      <c r="J41" s="69"/>
      <c r="K41" s="31"/>
      <c r="L41" s="31"/>
      <c r="M41" s="31"/>
      <c r="N41" s="31"/>
      <c r="O41" s="31"/>
      <c r="P41" s="31"/>
      <c r="Q41" s="31"/>
      <c r="R41" s="31"/>
      <c r="S41" s="31"/>
      <c r="T41" s="31"/>
      <c r="U41" s="31"/>
    </row>
    <row r="42" spans="1:21" s="11" customFormat="1" ht="13.5" thickBot="1" x14ac:dyDescent="0.25">
      <c r="A42" s="31"/>
      <c r="B42" s="31"/>
      <c r="C42" s="31"/>
      <c r="D42" s="46"/>
      <c r="E42" s="29"/>
      <c r="F42" s="31"/>
      <c r="G42" s="31"/>
      <c r="H42" s="31"/>
      <c r="I42" s="31"/>
      <c r="J42" s="69" t="s">
        <v>22</v>
      </c>
      <c r="K42" s="73">
        <f>IFERROR((K40*F40/100),0)</f>
        <v>0</v>
      </c>
      <c r="L42" s="87" t="s">
        <v>44</v>
      </c>
      <c r="M42" s="31"/>
      <c r="N42" s="31"/>
      <c r="O42" s="31"/>
      <c r="P42" s="31"/>
      <c r="Q42" s="31"/>
      <c r="R42" s="31"/>
      <c r="S42" s="31"/>
      <c r="T42" s="31"/>
      <c r="U42" s="31"/>
    </row>
    <row r="43" spans="1:21" s="11" customFormat="1" ht="12.75" x14ac:dyDescent="0.2">
      <c r="A43" s="75"/>
      <c r="B43" s="31"/>
      <c r="C43" s="31"/>
      <c r="D43" s="46"/>
      <c r="E43" s="29"/>
      <c r="F43" s="31"/>
      <c r="G43" s="31"/>
      <c r="H43" s="31"/>
      <c r="I43" s="31"/>
      <c r="J43" s="69"/>
      <c r="K43" s="76"/>
      <c r="L43" s="31"/>
      <c r="M43" s="31"/>
      <c r="N43" s="31"/>
      <c r="O43" s="31"/>
      <c r="P43" s="31"/>
      <c r="Q43" s="31"/>
      <c r="R43" s="31"/>
      <c r="S43" s="31"/>
      <c r="T43" s="31"/>
      <c r="U43" s="31"/>
    </row>
    <row r="44" spans="1:21" s="11" customFormat="1" ht="12.75" x14ac:dyDescent="0.2">
      <c r="A44" s="155" t="s">
        <v>28</v>
      </c>
      <c r="B44" s="12"/>
      <c r="C44" s="9"/>
      <c r="D44" s="9"/>
      <c r="E44" s="9"/>
      <c r="F44" s="9"/>
      <c r="G44" s="9"/>
      <c r="H44" s="12"/>
      <c r="I44" s="12"/>
      <c r="J44" s="12"/>
      <c r="K44" s="12"/>
      <c r="L44" s="12"/>
      <c r="M44" s="12"/>
      <c r="N44" s="31"/>
      <c r="O44" s="31"/>
      <c r="P44" s="31"/>
      <c r="Q44" s="31"/>
      <c r="R44" s="31"/>
      <c r="S44" s="31"/>
      <c r="T44" s="31"/>
      <c r="U44" s="31"/>
    </row>
    <row r="45" spans="1:21" s="11" customFormat="1" ht="12.75" x14ac:dyDescent="0.2">
      <c r="A45" s="31"/>
      <c r="B45" s="29"/>
      <c r="C45" s="29"/>
      <c r="D45" s="29"/>
      <c r="E45" s="29"/>
      <c r="F45" s="29"/>
      <c r="G45" s="29"/>
      <c r="H45" s="31"/>
      <c r="I45" s="31"/>
      <c r="J45" s="31"/>
      <c r="K45" s="31"/>
      <c r="L45" s="31"/>
      <c r="M45" s="31"/>
      <c r="N45" s="31"/>
      <c r="O45" s="31"/>
      <c r="P45" s="31"/>
      <c r="Q45" s="31"/>
      <c r="R45" s="31"/>
      <c r="S45" s="31"/>
      <c r="T45" s="31"/>
      <c r="U45" s="31"/>
    </row>
    <row r="46" spans="1:21" s="11" customFormat="1" ht="13.5" x14ac:dyDescent="0.25">
      <c r="A46" s="146" t="s">
        <v>123</v>
      </c>
      <c r="B46" s="70"/>
      <c r="C46" s="70"/>
      <c r="D46" s="70"/>
      <c r="E46" s="70"/>
      <c r="F46" s="70"/>
      <c r="G46" s="70"/>
      <c r="H46" s="70"/>
      <c r="I46" s="70"/>
      <c r="J46" s="70"/>
      <c r="K46" s="70"/>
      <c r="L46" s="70"/>
      <c r="M46" s="31"/>
      <c r="N46" s="31"/>
      <c r="O46" s="31"/>
      <c r="P46" s="31"/>
      <c r="Q46" s="31"/>
      <c r="R46" s="31"/>
      <c r="S46" s="31"/>
      <c r="T46" s="31"/>
      <c r="U46" s="31"/>
    </row>
    <row r="47" spans="1:21" s="11" customFormat="1" ht="12.75" x14ac:dyDescent="0.2">
      <c r="A47" s="31"/>
      <c r="B47" s="31"/>
      <c r="C47" s="77"/>
      <c r="D47" s="77"/>
      <c r="E47" s="77"/>
      <c r="F47" s="77"/>
      <c r="G47" s="77"/>
      <c r="H47" s="31"/>
      <c r="I47" s="31"/>
      <c r="J47" s="31"/>
      <c r="K47" s="31"/>
      <c r="L47" s="31"/>
      <c r="M47" s="31"/>
      <c r="N47" s="31"/>
      <c r="O47" s="31"/>
      <c r="P47" s="31"/>
      <c r="Q47" s="31"/>
      <c r="R47" s="31"/>
      <c r="S47" s="31"/>
      <c r="T47" s="31"/>
      <c r="U47" s="31"/>
    </row>
    <row r="48" spans="1:21" s="11" customFormat="1" ht="12.75" x14ac:dyDescent="0.2">
      <c r="A48" s="32" t="s">
        <v>82</v>
      </c>
      <c r="B48" s="29"/>
      <c r="C48" s="29"/>
      <c r="D48" s="29"/>
      <c r="E48" s="29"/>
      <c r="F48" s="78"/>
      <c r="G48" s="31"/>
      <c r="H48" s="31"/>
      <c r="I48" s="31"/>
      <c r="J48" s="31"/>
      <c r="K48" s="31"/>
      <c r="L48" s="31"/>
      <c r="M48" s="31"/>
      <c r="N48" s="31"/>
      <c r="O48" s="31"/>
      <c r="P48" s="31"/>
      <c r="Q48" s="31"/>
      <c r="R48" s="31"/>
      <c r="S48" s="31"/>
      <c r="T48" s="31"/>
      <c r="U48" s="31"/>
    </row>
    <row r="49" spans="1:21" s="11" customFormat="1" ht="12.75" x14ac:dyDescent="0.2">
      <c r="A49" s="29"/>
      <c r="B49" s="29"/>
      <c r="C49" s="29"/>
      <c r="D49" s="29"/>
      <c r="E49" s="29"/>
      <c r="F49" s="78"/>
      <c r="G49" s="79"/>
      <c r="H49" s="31"/>
      <c r="I49" s="31"/>
      <c r="J49" s="31"/>
      <c r="K49" s="31"/>
      <c r="L49" s="31"/>
      <c r="M49" s="31"/>
      <c r="N49" s="31"/>
      <c r="O49" s="31"/>
      <c r="P49" s="31"/>
      <c r="Q49" s="31"/>
      <c r="R49" s="31"/>
      <c r="S49" s="31"/>
      <c r="T49" s="31"/>
      <c r="U49" s="31"/>
    </row>
    <row r="50" spans="1:21" s="11" customFormat="1" ht="12.75" x14ac:dyDescent="0.2">
      <c r="A50" s="80" t="s">
        <v>27</v>
      </c>
      <c r="B50" s="29"/>
      <c r="C50" s="29"/>
      <c r="D50" s="81"/>
      <c r="E50" s="29"/>
      <c r="F50" s="29"/>
      <c r="G50" s="31"/>
      <c r="H50" s="31"/>
      <c r="I50" s="31"/>
      <c r="K50" s="31"/>
      <c r="L50" s="31"/>
      <c r="M50" s="31"/>
      <c r="N50" s="31"/>
      <c r="O50" s="31"/>
      <c r="P50" s="31"/>
      <c r="Q50" s="31"/>
      <c r="R50" s="31"/>
      <c r="S50" s="31"/>
      <c r="T50" s="31"/>
      <c r="U50" s="31"/>
    </row>
    <row r="51" spans="1:21" s="11" customFormat="1" ht="12.75" x14ac:dyDescent="0.2">
      <c r="A51" s="29"/>
      <c r="B51" s="32" t="s">
        <v>81</v>
      </c>
      <c r="C51" s="131"/>
      <c r="D51" s="29" t="s">
        <v>0</v>
      </c>
      <c r="E51" s="129">
        <f>C51*2.54</f>
        <v>0</v>
      </c>
      <c r="F51" s="29" t="s">
        <v>1</v>
      </c>
      <c r="G51" s="126" t="s">
        <v>62</v>
      </c>
      <c r="H51" s="127"/>
      <c r="I51" s="29" t="s">
        <v>1</v>
      </c>
      <c r="J51" s="31"/>
      <c r="K51" s="31"/>
      <c r="L51" s="31"/>
      <c r="M51" s="31"/>
      <c r="N51" s="31"/>
      <c r="O51" s="31"/>
      <c r="P51" s="31"/>
      <c r="Q51" s="31"/>
      <c r="R51" s="31"/>
      <c r="S51" s="31"/>
      <c r="T51" s="31"/>
      <c r="U51" s="31"/>
    </row>
    <row r="52" spans="1:21" s="11" customFormat="1" ht="12.75" x14ac:dyDescent="0.2">
      <c r="A52" s="29"/>
      <c r="B52" s="32" t="s">
        <v>83</v>
      </c>
      <c r="C52" s="10"/>
      <c r="D52" s="29" t="s">
        <v>0</v>
      </c>
      <c r="E52" s="129">
        <f>C52*2.54</f>
        <v>0</v>
      </c>
      <c r="F52" s="29" t="s">
        <v>1</v>
      </c>
      <c r="G52" s="31"/>
      <c r="H52" s="127"/>
      <c r="I52" s="29" t="s">
        <v>1</v>
      </c>
      <c r="J52" s="31"/>
      <c r="K52" s="31"/>
      <c r="L52" s="31"/>
      <c r="M52" s="31"/>
      <c r="N52" s="31"/>
      <c r="O52" s="31"/>
      <c r="P52" s="31"/>
      <c r="Q52" s="31"/>
      <c r="R52" s="31"/>
      <c r="S52" s="31"/>
      <c r="T52" s="31"/>
      <c r="U52" s="31"/>
    </row>
    <row r="53" spans="1:21" s="11" customFormat="1" ht="12.75" x14ac:dyDescent="0.2">
      <c r="A53" s="29"/>
      <c r="B53" s="32" t="s">
        <v>84</v>
      </c>
      <c r="C53" s="10"/>
      <c r="D53" s="29" t="s">
        <v>0</v>
      </c>
      <c r="E53" s="129">
        <f>C53*2.54</f>
        <v>0</v>
      </c>
      <c r="F53" s="29" t="s">
        <v>1</v>
      </c>
      <c r="G53" s="31"/>
      <c r="H53" s="127"/>
      <c r="I53" s="29" t="s">
        <v>1</v>
      </c>
      <c r="J53" s="31"/>
      <c r="K53" s="31"/>
      <c r="L53" s="31"/>
      <c r="M53" s="31"/>
      <c r="N53" s="31"/>
      <c r="O53" s="31"/>
      <c r="P53" s="31"/>
      <c r="Q53" s="31"/>
      <c r="R53" s="31"/>
      <c r="S53" s="31"/>
      <c r="T53" s="31"/>
      <c r="U53" s="31"/>
    </row>
    <row r="54" spans="1:21" s="11" customFormat="1" ht="12.75" x14ac:dyDescent="0.2">
      <c r="A54" s="29"/>
      <c r="B54" s="29"/>
      <c r="C54" s="88"/>
      <c r="D54" s="29"/>
      <c r="E54" s="130"/>
      <c r="F54" s="29"/>
      <c r="G54" s="31"/>
      <c r="H54" s="88"/>
      <c r="I54" s="29"/>
      <c r="J54" s="31"/>
      <c r="K54" s="31"/>
      <c r="L54" s="31"/>
      <c r="M54" s="31"/>
      <c r="N54" s="31"/>
      <c r="O54" s="31"/>
      <c r="P54" s="31"/>
      <c r="Q54" s="31"/>
      <c r="R54" s="31"/>
      <c r="S54" s="31"/>
      <c r="T54" s="31"/>
      <c r="U54" s="31"/>
    </row>
    <row r="55" spans="1:21" s="11" customFormat="1" x14ac:dyDescent="0.2">
      <c r="A55" s="29"/>
      <c r="B55" s="29" t="s">
        <v>3</v>
      </c>
      <c r="C55" s="84">
        <f>(C51*C52*C53)/1728.00021</f>
        <v>0</v>
      </c>
      <c r="D55" s="29" t="s">
        <v>11</v>
      </c>
      <c r="E55" s="84">
        <f>(E51*E52*E53)/1000000</f>
        <v>0</v>
      </c>
      <c r="F55" s="29" t="s">
        <v>12</v>
      </c>
      <c r="G55" s="31"/>
      <c r="H55" s="84">
        <f>(H51*H52*H53)/1000000</f>
        <v>0</v>
      </c>
      <c r="I55" s="29" t="s">
        <v>12</v>
      </c>
      <c r="J55" s="31"/>
      <c r="K55" s="31"/>
      <c r="L55" s="31"/>
      <c r="M55" s="31"/>
      <c r="N55" s="31"/>
      <c r="O55" s="31"/>
      <c r="P55" s="31"/>
      <c r="Q55" s="31"/>
      <c r="R55" s="31"/>
      <c r="S55" s="31"/>
      <c r="T55" s="31"/>
      <c r="U55" s="31"/>
    </row>
    <row r="56" spans="1:21" s="11" customFormat="1" ht="12.75" x14ac:dyDescent="0.2">
      <c r="A56" s="29"/>
      <c r="B56" s="29"/>
      <c r="C56" s="29"/>
      <c r="D56" s="29"/>
      <c r="E56" s="29"/>
      <c r="F56" s="29"/>
      <c r="G56" s="31"/>
      <c r="H56" s="31"/>
      <c r="I56" s="31"/>
      <c r="J56" s="31"/>
      <c r="K56" s="31"/>
      <c r="L56" s="29"/>
      <c r="M56" s="29"/>
      <c r="N56" s="31"/>
      <c r="O56" s="31"/>
      <c r="P56" s="31"/>
      <c r="Q56" s="31"/>
      <c r="R56" s="31"/>
      <c r="S56" s="31"/>
      <c r="T56" s="31"/>
      <c r="U56" s="31"/>
    </row>
    <row r="57" spans="1:21" s="11" customFormat="1" ht="12.75" x14ac:dyDescent="0.2">
      <c r="A57" s="31"/>
      <c r="B57" s="31"/>
      <c r="C57" s="31"/>
      <c r="D57" s="31"/>
      <c r="E57" s="31"/>
      <c r="F57" s="31"/>
      <c r="G57" s="31"/>
      <c r="H57" s="31"/>
      <c r="I57" s="31"/>
      <c r="J57" s="31"/>
      <c r="K57" s="29"/>
      <c r="L57" s="80"/>
      <c r="M57" s="29"/>
      <c r="N57" s="31"/>
      <c r="O57" s="31"/>
      <c r="P57" s="31"/>
      <c r="Q57" s="31"/>
      <c r="R57" s="31"/>
      <c r="S57" s="31"/>
      <c r="T57" s="31"/>
      <c r="U57" s="31"/>
    </row>
    <row r="58" spans="1:21" s="11" customFormat="1" ht="12.75" x14ac:dyDescent="0.2">
      <c r="A58" s="82" t="s">
        <v>122</v>
      </c>
      <c r="B58" s="80"/>
      <c r="C58" s="29"/>
      <c r="D58" s="85"/>
      <c r="E58" s="29"/>
      <c r="F58" s="85"/>
      <c r="G58" s="31"/>
      <c r="H58" s="31"/>
      <c r="I58" s="31"/>
      <c r="J58" s="86"/>
      <c r="K58" s="86"/>
      <c r="L58" s="86"/>
      <c r="M58" s="31"/>
      <c r="N58" s="31"/>
      <c r="O58" s="31"/>
      <c r="P58" s="31"/>
      <c r="Q58" s="31"/>
      <c r="R58" s="31"/>
      <c r="S58" s="31"/>
      <c r="T58" s="31"/>
      <c r="U58" s="31"/>
    </row>
    <row r="59" spans="1:21" s="11" customFormat="1" ht="12.75" x14ac:dyDescent="0.2">
      <c r="A59" s="31"/>
      <c r="B59" s="31"/>
      <c r="C59" s="31"/>
      <c r="D59" s="31"/>
      <c r="E59" s="31"/>
      <c r="F59" s="31"/>
      <c r="G59" s="31"/>
      <c r="H59" s="31"/>
      <c r="I59" s="31"/>
      <c r="J59" s="31"/>
      <c r="K59" s="31"/>
      <c r="L59" s="31"/>
      <c r="M59" s="31"/>
      <c r="N59" s="31"/>
      <c r="O59" s="31"/>
      <c r="P59" s="31"/>
      <c r="Q59" s="31"/>
      <c r="R59" s="31"/>
      <c r="S59" s="31"/>
      <c r="T59" s="31"/>
      <c r="U59" s="31"/>
    </row>
    <row r="60" spans="1:21" s="11" customFormat="1" ht="12.75" x14ac:dyDescent="0.2">
      <c r="A60" s="80" t="s">
        <v>32</v>
      </c>
      <c r="B60" s="92" t="s">
        <v>30</v>
      </c>
      <c r="D60" s="31"/>
      <c r="F60" s="31"/>
      <c r="G60" s="31"/>
      <c r="H60" s="31"/>
      <c r="I60" s="31"/>
      <c r="J60" s="31"/>
      <c r="K60" s="31"/>
      <c r="L60" s="31"/>
      <c r="M60" s="31"/>
      <c r="N60" s="31"/>
      <c r="O60" s="31"/>
      <c r="P60" s="31"/>
      <c r="Q60" s="31"/>
      <c r="R60" s="31"/>
      <c r="S60" s="31"/>
      <c r="T60" s="31"/>
      <c r="U60" s="31"/>
    </row>
    <row r="61" spans="1:21" s="11" customFormat="1" ht="12.75" x14ac:dyDescent="0.2">
      <c r="A61" s="31"/>
      <c r="B61" s="31"/>
      <c r="C61" s="31"/>
      <c r="D61" s="31"/>
      <c r="E61" s="31"/>
      <c r="F61" s="31"/>
      <c r="G61" s="31"/>
      <c r="H61" s="31"/>
      <c r="I61" s="31"/>
      <c r="J61" s="31"/>
      <c r="K61" s="31"/>
      <c r="L61" s="31"/>
      <c r="M61" s="31"/>
      <c r="N61" s="31"/>
      <c r="O61" s="31"/>
      <c r="P61" s="31"/>
      <c r="Q61" s="31"/>
      <c r="R61" s="31"/>
      <c r="S61" s="31"/>
      <c r="T61" s="31"/>
      <c r="U61" s="31"/>
    </row>
    <row r="62" spans="1:21" s="11" customFormat="1" ht="12.75" x14ac:dyDescent="0.2">
      <c r="A62" s="31"/>
      <c r="B62" s="89"/>
      <c r="C62" s="31"/>
      <c r="D62" s="31"/>
      <c r="E62" s="31"/>
      <c r="F62" s="31"/>
      <c r="G62" s="31"/>
      <c r="H62" s="31"/>
      <c r="I62" s="31"/>
      <c r="J62" s="31"/>
      <c r="K62" s="31"/>
      <c r="L62" s="31"/>
      <c r="M62" s="31"/>
      <c r="N62" s="31"/>
      <c r="O62" s="31"/>
      <c r="P62" s="31"/>
      <c r="Q62" s="31"/>
      <c r="R62" s="31"/>
      <c r="S62" s="31"/>
      <c r="T62" s="31"/>
      <c r="U62" s="31"/>
    </row>
    <row r="63" spans="1:21" s="11" customFormat="1" ht="13.5" x14ac:dyDescent="0.25">
      <c r="A63" s="68" t="s">
        <v>55</v>
      </c>
      <c r="B63" s="92">
        <v>0</v>
      </c>
      <c r="C63" s="31" t="s">
        <v>21</v>
      </c>
      <c r="D63" s="46">
        <f>(Liste!E4*(IF(E55&gt;0,E55,H55))*(_xlfn.XLOOKUP(B60,Liste!A8:A9,Liste!B8:B9)))</f>
        <v>0</v>
      </c>
      <c r="E63" s="177" t="s">
        <v>85</v>
      </c>
      <c r="F63" s="31">
        <v>85</v>
      </c>
      <c r="G63" s="31" t="s">
        <v>66</v>
      </c>
      <c r="H63" s="92">
        <v>0</v>
      </c>
      <c r="I63" s="31" t="s">
        <v>18</v>
      </c>
      <c r="J63" s="69" t="s">
        <v>22</v>
      </c>
      <c r="K63" s="66">
        <f>IFERROR(((B63*D63)/H63),0)</f>
        <v>0</v>
      </c>
      <c r="L63" s="32" t="s">
        <v>63</v>
      </c>
      <c r="M63" s="31"/>
      <c r="N63" s="31"/>
      <c r="O63" s="31"/>
      <c r="P63" s="31"/>
      <c r="Q63" s="31"/>
      <c r="R63" s="31"/>
      <c r="S63" s="31"/>
      <c r="T63" s="31"/>
      <c r="U63" s="31"/>
    </row>
    <row r="64" spans="1:21" s="11" customFormat="1" ht="13.5" thickBot="1" x14ac:dyDescent="0.25">
      <c r="A64" s="68"/>
      <c r="B64" s="31"/>
      <c r="C64" s="31"/>
      <c r="D64" s="46"/>
      <c r="E64" s="176"/>
      <c r="F64" s="31"/>
      <c r="G64" s="31"/>
      <c r="H64" s="31"/>
      <c r="I64" s="31"/>
      <c r="J64" s="69"/>
      <c r="K64" s="71"/>
      <c r="L64" s="90"/>
      <c r="M64" s="31"/>
      <c r="N64" s="31"/>
      <c r="O64" s="31"/>
      <c r="P64" s="31"/>
      <c r="Q64" s="31"/>
      <c r="R64" s="31"/>
      <c r="S64" s="31"/>
      <c r="T64" s="31"/>
      <c r="U64" s="31"/>
    </row>
    <row r="65" spans="1:21" s="11" customFormat="1" ht="13.5" thickBot="1" x14ac:dyDescent="0.25">
      <c r="A65" s="68"/>
      <c r="B65" s="31"/>
      <c r="C65" s="31"/>
      <c r="D65" s="46"/>
      <c r="E65" s="29"/>
      <c r="F65" s="31"/>
      <c r="G65" s="31"/>
      <c r="H65" s="31"/>
      <c r="I65" s="31"/>
      <c r="J65" s="69" t="s">
        <v>22</v>
      </c>
      <c r="K65" s="73">
        <f>IFERROR((K63*F63/100),0)</f>
        <v>0</v>
      </c>
      <c r="L65" s="87" t="s">
        <v>44</v>
      </c>
      <c r="M65" s="31"/>
      <c r="N65" s="31"/>
      <c r="O65" s="31"/>
      <c r="P65" s="31"/>
      <c r="Q65" s="31"/>
      <c r="R65" s="31"/>
      <c r="S65" s="31"/>
      <c r="T65" s="31"/>
      <c r="U65" s="31"/>
    </row>
    <row r="66" spans="1:21" s="11" customFormat="1" ht="12.75" x14ac:dyDescent="0.2">
      <c r="A66" s="31"/>
      <c r="B66" s="31"/>
      <c r="C66" s="31"/>
      <c r="D66" s="46"/>
      <c r="E66" s="29"/>
      <c r="F66" s="31"/>
      <c r="G66" s="31"/>
      <c r="H66" s="31"/>
      <c r="I66" s="31"/>
      <c r="J66" s="69"/>
      <c r="K66" s="76"/>
      <c r="L66" s="31"/>
      <c r="M66" s="31"/>
      <c r="N66" s="31"/>
      <c r="O66" s="31"/>
      <c r="P66" s="31"/>
      <c r="Q66" s="31"/>
      <c r="R66" s="31"/>
      <c r="S66" s="31"/>
      <c r="T66" s="31"/>
      <c r="U66" s="31"/>
    </row>
    <row r="67" spans="1:21" s="11" customFormat="1" ht="12.75" x14ac:dyDescent="0.2">
      <c r="A67" s="31"/>
      <c r="B67" s="31"/>
      <c r="C67" s="31"/>
      <c r="D67" s="46"/>
      <c r="E67" s="29"/>
      <c r="F67" s="31"/>
      <c r="G67" s="31"/>
      <c r="H67" s="31"/>
      <c r="I67" s="31"/>
      <c r="J67" s="69"/>
      <c r="K67" s="76"/>
      <c r="L67" s="31"/>
      <c r="M67" s="31"/>
      <c r="N67" s="31"/>
      <c r="O67" s="31"/>
      <c r="P67" s="31"/>
      <c r="Q67" s="31"/>
      <c r="R67" s="31"/>
      <c r="S67" s="31"/>
      <c r="T67" s="31"/>
      <c r="U67" s="31"/>
    </row>
    <row r="68" spans="1:21" s="11" customFormat="1" ht="12.75" x14ac:dyDescent="0.2">
      <c r="A68" s="155" t="s">
        <v>79</v>
      </c>
      <c r="B68" s="12"/>
      <c r="C68" s="9"/>
      <c r="D68" s="9"/>
      <c r="E68" s="9"/>
      <c r="F68" s="9"/>
      <c r="G68" s="9"/>
      <c r="H68" s="12"/>
      <c r="I68" s="12"/>
      <c r="J68" s="12"/>
      <c r="K68" s="12"/>
      <c r="L68" s="12"/>
      <c r="M68" s="12"/>
      <c r="N68" s="31"/>
      <c r="O68" s="31"/>
      <c r="P68" s="31"/>
      <c r="Q68" s="31"/>
      <c r="R68" s="31"/>
      <c r="S68" s="31"/>
      <c r="T68" s="31"/>
      <c r="U68" s="31"/>
    </row>
    <row r="69" spans="1:21" s="11" customFormat="1" ht="12.75" x14ac:dyDescent="0.2">
      <c r="A69" s="31"/>
      <c r="B69" s="29"/>
      <c r="C69" s="29"/>
      <c r="D69" s="29"/>
      <c r="E69" s="29"/>
      <c r="F69" s="29"/>
      <c r="G69" s="29"/>
      <c r="H69" s="31"/>
      <c r="I69" s="31"/>
      <c r="J69" s="31"/>
      <c r="K69" s="31"/>
      <c r="L69" s="31"/>
      <c r="M69" s="31"/>
      <c r="N69" s="31"/>
      <c r="O69" s="31"/>
      <c r="P69" s="31"/>
      <c r="Q69" s="31"/>
      <c r="R69" s="31"/>
      <c r="S69" s="31"/>
      <c r="T69" s="31"/>
      <c r="U69" s="31"/>
    </row>
    <row r="70" spans="1:21" s="11" customFormat="1" ht="35.25" customHeight="1" x14ac:dyDescent="0.2">
      <c r="A70" s="190" t="s">
        <v>87</v>
      </c>
      <c r="B70" s="190"/>
      <c r="C70" s="190"/>
      <c r="D70" s="190"/>
      <c r="E70" s="190"/>
      <c r="F70" s="190"/>
      <c r="G70" s="190"/>
      <c r="H70" s="190"/>
      <c r="I70" s="190"/>
      <c r="J70" s="190"/>
      <c r="K70" s="190"/>
      <c r="L70" s="190"/>
      <c r="M70" s="190"/>
      <c r="N70" s="31"/>
      <c r="O70" s="31"/>
      <c r="P70" s="31"/>
      <c r="Q70" s="31"/>
      <c r="R70" s="31"/>
      <c r="S70" s="31"/>
      <c r="T70" s="31"/>
      <c r="U70" s="31"/>
    </row>
    <row r="71" spans="1:21" s="11" customFormat="1" ht="12.75" x14ac:dyDescent="0.2">
      <c r="A71" s="31"/>
      <c r="B71" s="31"/>
      <c r="C71" s="77"/>
      <c r="D71" s="77"/>
      <c r="E71" s="77"/>
      <c r="F71" s="77"/>
      <c r="G71" s="77"/>
      <c r="H71" s="31"/>
      <c r="I71" s="31"/>
      <c r="J71" s="31"/>
      <c r="K71" s="31"/>
      <c r="L71" s="31"/>
      <c r="M71" s="31"/>
      <c r="N71" s="31"/>
      <c r="O71" s="31"/>
      <c r="P71" s="31"/>
      <c r="Q71" s="31"/>
      <c r="R71" s="31"/>
      <c r="S71" s="31"/>
      <c r="T71" s="31"/>
      <c r="U71" s="31"/>
    </row>
    <row r="72" spans="1:21" s="11" customFormat="1" ht="12.75" x14ac:dyDescent="0.2">
      <c r="A72" s="32" t="s">
        <v>121</v>
      </c>
      <c r="B72" s="29"/>
      <c r="C72" s="29"/>
      <c r="D72" s="29"/>
      <c r="E72" s="29"/>
      <c r="F72" s="78"/>
      <c r="G72" s="31"/>
      <c r="H72" s="31"/>
      <c r="I72" s="31"/>
      <c r="J72" s="31"/>
      <c r="K72" s="31"/>
      <c r="L72" s="31"/>
      <c r="M72" s="31"/>
      <c r="N72" s="31"/>
      <c r="O72" s="31"/>
      <c r="P72" s="31"/>
      <c r="Q72" s="31"/>
      <c r="R72" s="31"/>
      <c r="S72" s="31"/>
      <c r="T72" s="31"/>
      <c r="U72" s="31"/>
    </row>
    <row r="73" spans="1:21" s="11" customFormat="1" ht="12.75" x14ac:dyDescent="0.2">
      <c r="A73" s="29"/>
      <c r="B73" s="29"/>
      <c r="C73" s="29"/>
      <c r="D73" s="29"/>
      <c r="E73" s="29"/>
      <c r="F73" s="78"/>
      <c r="G73" s="31"/>
      <c r="H73" s="31"/>
      <c r="I73" s="31"/>
      <c r="J73" s="31"/>
      <c r="K73" s="31"/>
      <c r="L73" s="31"/>
      <c r="M73" s="31"/>
      <c r="N73" s="31"/>
      <c r="O73" s="31"/>
      <c r="P73" s="31"/>
      <c r="Q73" s="31"/>
      <c r="R73" s="31"/>
      <c r="S73" s="31"/>
      <c r="T73" s="31"/>
      <c r="U73" s="31"/>
    </row>
    <row r="74" spans="1:21" s="11" customFormat="1" ht="12.75" x14ac:dyDescent="0.2">
      <c r="A74" s="29"/>
      <c r="B74" s="29"/>
      <c r="C74" s="29"/>
      <c r="D74" s="29"/>
      <c r="E74" s="29"/>
      <c r="F74" s="78"/>
      <c r="G74" s="79"/>
      <c r="H74" s="31"/>
      <c r="I74" s="31"/>
      <c r="J74" s="31"/>
      <c r="K74" s="31"/>
      <c r="L74" s="31"/>
      <c r="M74" s="31"/>
      <c r="N74" s="31"/>
      <c r="O74" s="31"/>
      <c r="P74" s="31"/>
      <c r="Q74" s="31"/>
      <c r="R74" s="31"/>
      <c r="S74" s="31"/>
      <c r="T74" s="31"/>
      <c r="U74" s="31"/>
    </row>
    <row r="75" spans="1:21" s="11" customFormat="1" ht="12.75" x14ac:dyDescent="0.2">
      <c r="A75" s="80" t="s">
        <v>36</v>
      </c>
      <c r="B75" s="29"/>
      <c r="C75" s="29"/>
      <c r="D75" s="81"/>
      <c r="E75" s="29"/>
      <c r="F75" s="29"/>
      <c r="G75" s="31"/>
      <c r="H75" s="31"/>
      <c r="I75" s="31"/>
      <c r="J75" s="31"/>
      <c r="K75" s="31"/>
      <c r="L75" s="31"/>
      <c r="M75" s="31"/>
      <c r="N75" s="31"/>
      <c r="O75" s="31"/>
      <c r="P75" s="31"/>
      <c r="Q75" s="31"/>
      <c r="R75" s="31"/>
      <c r="S75" s="31"/>
      <c r="T75" s="31"/>
      <c r="U75" s="31"/>
    </row>
    <row r="76" spans="1:21" s="11" customFormat="1" ht="12.75" x14ac:dyDescent="0.2">
      <c r="A76" s="29"/>
      <c r="B76" s="32" t="s">
        <v>81</v>
      </c>
      <c r="C76" s="10"/>
      <c r="D76" s="29" t="s">
        <v>37</v>
      </c>
      <c r="E76" s="132">
        <f>C76*0.3048</f>
        <v>0</v>
      </c>
      <c r="F76" s="29" t="s">
        <v>38</v>
      </c>
      <c r="G76" s="126" t="s">
        <v>62</v>
      </c>
      <c r="H76" s="133"/>
      <c r="I76" s="29" t="s">
        <v>38</v>
      </c>
      <c r="J76" s="31"/>
      <c r="K76" s="31"/>
      <c r="L76" s="31"/>
      <c r="M76" s="31"/>
      <c r="N76" s="31"/>
      <c r="O76" s="31"/>
      <c r="P76" s="31"/>
      <c r="Q76" s="31"/>
      <c r="R76" s="31"/>
      <c r="S76" s="31"/>
      <c r="T76" s="31"/>
      <c r="U76" s="31"/>
    </row>
    <row r="77" spans="1:21" s="11" customFormat="1" ht="12.75" x14ac:dyDescent="0.2">
      <c r="A77" s="29"/>
      <c r="B77" s="32" t="s">
        <v>83</v>
      </c>
      <c r="C77" s="10"/>
      <c r="D77" s="29" t="s">
        <v>37</v>
      </c>
      <c r="E77" s="132">
        <f t="shared" ref="E77:E78" si="0">C77*0.3048</f>
        <v>0</v>
      </c>
      <c r="F77" s="29" t="s">
        <v>38</v>
      </c>
      <c r="G77" s="31"/>
      <c r="H77" s="133"/>
      <c r="I77" s="29" t="s">
        <v>38</v>
      </c>
      <c r="J77" s="31"/>
      <c r="K77" s="31"/>
      <c r="L77" s="31"/>
      <c r="M77" s="31"/>
      <c r="N77" s="31"/>
      <c r="O77" s="31"/>
      <c r="P77" s="31"/>
      <c r="Q77" s="31"/>
      <c r="R77" s="31"/>
      <c r="S77" s="31"/>
      <c r="T77" s="31"/>
      <c r="U77" s="31"/>
    </row>
    <row r="78" spans="1:21" s="11" customFormat="1" ht="12.75" x14ac:dyDescent="0.2">
      <c r="A78" s="29"/>
      <c r="B78" s="32" t="s">
        <v>84</v>
      </c>
      <c r="C78" s="10"/>
      <c r="D78" s="29" t="s">
        <v>37</v>
      </c>
      <c r="E78" s="132">
        <f t="shared" si="0"/>
        <v>0</v>
      </c>
      <c r="F78" s="29" t="s">
        <v>38</v>
      </c>
      <c r="G78" s="31"/>
      <c r="H78" s="133"/>
      <c r="I78" s="29" t="s">
        <v>38</v>
      </c>
      <c r="J78" s="31"/>
      <c r="K78" s="31"/>
      <c r="L78" s="31"/>
      <c r="M78" s="31"/>
      <c r="N78" s="31"/>
      <c r="O78" s="31"/>
      <c r="P78" s="31"/>
      <c r="Q78" s="31"/>
      <c r="R78" s="31"/>
      <c r="S78" s="31"/>
      <c r="T78" s="31"/>
      <c r="U78" s="31"/>
    </row>
    <row r="79" spans="1:21" s="11" customFormat="1" ht="12.75" x14ac:dyDescent="0.2">
      <c r="A79" s="29"/>
      <c r="B79" s="29"/>
      <c r="C79" s="88"/>
      <c r="D79" s="29"/>
      <c r="E79" s="130"/>
      <c r="F79" s="29"/>
      <c r="G79" s="31"/>
      <c r="H79" s="88"/>
      <c r="I79" s="29"/>
      <c r="J79" s="31"/>
      <c r="K79" s="31"/>
      <c r="L79" s="31"/>
      <c r="M79" s="31"/>
      <c r="N79" s="31"/>
      <c r="O79" s="31"/>
      <c r="P79" s="31"/>
      <c r="Q79" s="31"/>
      <c r="R79" s="31"/>
      <c r="S79" s="31"/>
      <c r="T79" s="31"/>
      <c r="U79" s="31"/>
    </row>
    <row r="80" spans="1:21" s="11" customFormat="1" x14ac:dyDescent="0.2">
      <c r="A80" s="29"/>
      <c r="B80" s="29" t="s">
        <v>3</v>
      </c>
      <c r="C80" s="84">
        <f>(C76*C77*C78)</f>
        <v>0</v>
      </c>
      <c r="D80" s="29" t="s">
        <v>11</v>
      </c>
      <c r="E80" s="84">
        <f>(E76*E77*E78)</f>
        <v>0</v>
      </c>
      <c r="F80" s="29" t="s">
        <v>12</v>
      </c>
      <c r="G80" s="31"/>
      <c r="H80" s="84">
        <f>(H76*H77*H78)</f>
        <v>0</v>
      </c>
      <c r="I80" s="29" t="s">
        <v>12</v>
      </c>
      <c r="J80" s="31"/>
      <c r="K80" s="31"/>
      <c r="L80" s="31"/>
      <c r="M80" s="31"/>
      <c r="N80" s="31"/>
      <c r="O80" s="31"/>
      <c r="P80" s="31"/>
      <c r="Q80" s="31"/>
      <c r="R80" s="31"/>
      <c r="S80" s="31"/>
      <c r="T80" s="31"/>
      <c r="U80" s="31"/>
    </row>
    <row r="81" spans="1:21" s="11" customFormat="1" ht="12.75" x14ac:dyDescent="0.2">
      <c r="A81" s="29"/>
      <c r="B81" s="29"/>
      <c r="C81" s="29"/>
      <c r="D81" s="29"/>
      <c r="E81" s="29"/>
      <c r="F81" s="29"/>
      <c r="G81" s="31"/>
      <c r="H81" s="31"/>
      <c r="I81" s="31"/>
      <c r="J81" s="31"/>
      <c r="K81" s="31"/>
      <c r="L81" s="31"/>
      <c r="M81" s="31"/>
      <c r="N81" s="31"/>
      <c r="O81" s="31"/>
      <c r="P81" s="31"/>
      <c r="Q81" s="31"/>
      <c r="R81" s="31"/>
      <c r="S81" s="31"/>
      <c r="T81" s="31"/>
      <c r="U81" s="31"/>
    </row>
    <row r="82" spans="1:21" s="11" customFormat="1" ht="12.75" x14ac:dyDescent="0.2">
      <c r="A82" s="31"/>
      <c r="B82" s="31"/>
      <c r="C82" s="31"/>
      <c r="D82" s="31"/>
      <c r="E82" s="31"/>
      <c r="F82" s="31"/>
      <c r="G82" s="31"/>
      <c r="H82" s="31"/>
      <c r="I82" s="31"/>
      <c r="J82" s="31"/>
      <c r="K82" s="31"/>
      <c r="L82" s="31"/>
      <c r="M82" s="31"/>
      <c r="N82" s="31"/>
      <c r="O82" s="31"/>
      <c r="P82" s="31"/>
      <c r="Q82" s="31"/>
      <c r="R82" s="31"/>
      <c r="S82" s="31"/>
      <c r="T82" s="31"/>
      <c r="U82" s="31"/>
    </row>
    <row r="83" spans="1:21" s="11" customFormat="1" ht="12.75" x14ac:dyDescent="0.2">
      <c r="A83" s="31"/>
      <c r="B83" s="89"/>
      <c r="C83" s="31"/>
      <c r="D83" s="31"/>
      <c r="E83" s="31"/>
      <c r="F83" s="31"/>
      <c r="G83" s="31"/>
      <c r="H83" s="31"/>
      <c r="I83" s="31"/>
      <c r="J83" s="31"/>
      <c r="K83" s="31"/>
      <c r="L83" s="31"/>
      <c r="M83" s="31"/>
      <c r="N83" s="31"/>
      <c r="O83" s="31"/>
      <c r="P83" s="31"/>
      <c r="Q83" s="31"/>
      <c r="R83" s="31"/>
      <c r="S83" s="31"/>
      <c r="T83" s="31"/>
      <c r="U83" s="31"/>
    </row>
    <row r="84" spans="1:21" s="11" customFormat="1" ht="12.75" x14ac:dyDescent="0.2">
      <c r="A84" s="68" t="s">
        <v>55</v>
      </c>
      <c r="B84" s="92">
        <v>0</v>
      </c>
      <c r="C84" s="31" t="s">
        <v>35</v>
      </c>
      <c r="D84" s="46">
        <f>94.19*(IF(E80&gt;0,E80,H80))</f>
        <v>0</v>
      </c>
      <c r="E84" s="29" t="s">
        <v>39</v>
      </c>
      <c r="F84" s="31">
        <v>85</v>
      </c>
      <c r="G84" s="31" t="s">
        <v>66</v>
      </c>
      <c r="H84" s="92">
        <v>0</v>
      </c>
      <c r="I84" s="31" t="s">
        <v>18</v>
      </c>
      <c r="J84" s="69" t="s">
        <v>22</v>
      </c>
      <c r="K84" s="66">
        <f>IFERROR(((B84*D84)/H84),0)</f>
        <v>0</v>
      </c>
      <c r="L84" s="31" t="s">
        <v>86</v>
      </c>
      <c r="M84" s="31"/>
      <c r="N84" s="31"/>
      <c r="O84" s="31"/>
      <c r="P84" s="31"/>
      <c r="Q84" s="31"/>
      <c r="R84" s="31"/>
      <c r="S84" s="31"/>
      <c r="T84" s="31"/>
      <c r="U84" s="31"/>
    </row>
    <row r="85" spans="1:21" s="11" customFormat="1" ht="13.5" thickBot="1" x14ac:dyDescent="0.25">
      <c r="A85" s="68"/>
      <c r="B85" s="31"/>
      <c r="C85" s="31"/>
      <c r="D85" s="46"/>
      <c r="E85" s="29"/>
      <c r="F85" s="31"/>
      <c r="G85" s="31"/>
      <c r="H85" s="31"/>
      <c r="I85" s="31"/>
      <c r="J85" s="69"/>
      <c r="K85" s="31"/>
      <c r="L85" s="31"/>
      <c r="M85" s="31"/>
      <c r="N85" s="31"/>
      <c r="O85" s="31"/>
      <c r="P85" s="31"/>
      <c r="Q85" s="31"/>
      <c r="R85" s="31"/>
      <c r="S85" s="31"/>
      <c r="T85" s="31"/>
      <c r="U85" s="31"/>
    </row>
    <row r="86" spans="1:21" s="11" customFormat="1" ht="13.5" thickBot="1" x14ac:dyDescent="0.25">
      <c r="A86" s="75"/>
      <c r="B86" s="31"/>
      <c r="C86" s="31"/>
      <c r="D86" s="46"/>
      <c r="E86" s="29"/>
      <c r="F86" s="31"/>
      <c r="G86" s="31"/>
      <c r="H86" s="31"/>
      <c r="I86" s="31"/>
      <c r="J86" s="69"/>
      <c r="K86" s="73">
        <f>IFERROR((K84*F84/100),0)</f>
        <v>0</v>
      </c>
      <c r="L86" s="87" t="s">
        <v>44</v>
      </c>
      <c r="M86" s="31"/>
      <c r="N86" s="31"/>
      <c r="O86" s="31"/>
      <c r="P86" s="31"/>
      <c r="Q86" s="31"/>
      <c r="R86" s="31"/>
      <c r="S86" s="31"/>
      <c r="T86" s="31"/>
      <c r="U86" s="31"/>
    </row>
    <row r="87" spans="1:21" s="11" customFormat="1" ht="12.75" x14ac:dyDescent="0.2">
      <c r="A87" s="31"/>
      <c r="B87" s="29"/>
      <c r="C87" s="29"/>
      <c r="D87" s="95"/>
      <c r="E87" s="29"/>
      <c r="F87" s="29"/>
      <c r="G87" s="29"/>
      <c r="H87" s="31"/>
      <c r="I87" s="31"/>
      <c r="J87" s="31"/>
      <c r="K87" s="31"/>
      <c r="L87" s="31"/>
      <c r="M87" s="31"/>
      <c r="N87" s="31"/>
      <c r="O87" s="31"/>
      <c r="P87" s="31"/>
      <c r="Q87" s="31"/>
      <c r="R87" s="31"/>
      <c r="S87" s="31"/>
      <c r="T87" s="31"/>
      <c r="U87" s="31"/>
    </row>
    <row r="88" spans="1:21" s="11" customFormat="1" ht="12.75" x14ac:dyDescent="0.2">
      <c r="A88" s="31"/>
      <c r="B88" s="31"/>
      <c r="C88" s="31"/>
      <c r="D88" s="95"/>
      <c r="E88" s="95"/>
      <c r="F88" s="31"/>
      <c r="G88" s="31"/>
      <c r="H88" s="31"/>
      <c r="I88" s="31"/>
      <c r="J88" s="31"/>
      <c r="K88" s="31"/>
      <c r="L88" s="31"/>
      <c r="M88" s="31"/>
      <c r="N88" s="31"/>
      <c r="O88" s="31"/>
      <c r="P88" s="31"/>
      <c r="Q88" s="31"/>
      <c r="R88" s="31"/>
      <c r="S88" s="31"/>
      <c r="T88" s="31"/>
      <c r="U88" s="31"/>
    </row>
    <row r="89" spans="1:21" s="11" customFormat="1" ht="12.75" x14ac:dyDescent="0.2">
      <c r="A89" s="31"/>
      <c r="B89" s="31"/>
      <c r="C89" s="31"/>
      <c r="D89" s="95"/>
      <c r="E89" s="95"/>
      <c r="F89" s="31"/>
      <c r="G89" s="31"/>
      <c r="H89" s="31"/>
      <c r="I89" s="31"/>
      <c r="J89" s="31"/>
      <c r="K89" s="31"/>
      <c r="L89" s="31"/>
      <c r="M89" s="31"/>
      <c r="N89" s="31"/>
      <c r="O89" s="31"/>
      <c r="P89" s="31"/>
      <c r="Q89" s="31"/>
      <c r="R89" s="31"/>
      <c r="S89" s="31"/>
      <c r="T89" s="31"/>
      <c r="U89" s="31"/>
    </row>
    <row r="90" spans="1:21" s="11" customFormat="1" ht="12.75" x14ac:dyDescent="0.2">
      <c r="A90" s="31"/>
      <c r="B90" s="31"/>
      <c r="C90" s="31"/>
      <c r="D90" s="95"/>
      <c r="E90" s="95"/>
      <c r="F90" s="31"/>
      <c r="G90" s="31"/>
      <c r="H90" s="31"/>
      <c r="I90" s="31"/>
      <c r="J90" s="31"/>
      <c r="K90" s="31"/>
      <c r="L90" s="31"/>
      <c r="M90" s="31"/>
      <c r="N90" s="31"/>
      <c r="O90" s="31"/>
      <c r="P90" s="31"/>
      <c r="Q90" s="31"/>
      <c r="R90" s="31"/>
      <c r="S90" s="31"/>
      <c r="T90" s="31"/>
      <c r="U90" s="31"/>
    </row>
    <row r="91" spans="1:21" s="11" customFormat="1" ht="12.75" x14ac:dyDescent="0.2">
      <c r="A91" s="31"/>
      <c r="B91" s="31"/>
      <c r="C91" s="31"/>
      <c r="D91" s="95"/>
      <c r="E91" s="95"/>
      <c r="F91" s="31"/>
      <c r="G91" s="31"/>
      <c r="H91" s="31"/>
      <c r="I91" s="31"/>
      <c r="J91" s="31"/>
      <c r="K91" s="31"/>
      <c r="L91" s="31"/>
      <c r="M91" s="31"/>
      <c r="N91" s="31"/>
      <c r="O91" s="31"/>
      <c r="P91" s="31"/>
      <c r="Q91" s="31"/>
      <c r="R91" s="31"/>
      <c r="S91" s="31"/>
      <c r="T91" s="31"/>
      <c r="U91" s="31"/>
    </row>
    <row r="92" spans="1:21" s="11" customFormat="1" ht="12.75" x14ac:dyDescent="0.2">
      <c r="A92" s="31"/>
      <c r="B92" s="31"/>
      <c r="C92" s="31"/>
      <c r="D92" s="31"/>
      <c r="E92" s="31"/>
      <c r="F92" s="31"/>
      <c r="G92" s="31"/>
      <c r="H92" s="31"/>
      <c r="I92" s="31"/>
      <c r="J92" s="31"/>
      <c r="K92" s="31"/>
      <c r="L92" s="31"/>
      <c r="M92" s="31"/>
      <c r="N92" s="31"/>
      <c r="O92" s="31"/>
      <c r="P92" s="31"/>
      <c r="Q92" s="31"/>
      <c r="R92" s="31"/>
      <c r="S92" s="31"/>
      <c r="T92" s="31"/>
      <c r="U92" s="31"/>
    </row>
    <row r="93" spans="1:21" s="11" customFormat="1" ht="12.75" x14ac:dyDescent="0.2">
      <c r="A93" s="31"/>
      <c r="B93" s="31"/>
      <c r="C93" s="31"/>
      <c r="D93" s="31"/>
      <c r="E93" s="31"/>
      <c r="F93" s="31"/>
      <c r="G93" s="31"/>
      <c r="H93" s="31"/>
      <c r="I93" s="31"/>
      <c r="J93" s="31"/>
      <c r="K93" s="31"/>
      <c r="L93" s="31"/>
      <c r="M93" s="31"/>
      <c r="N93" s="31"/>
      <c r="O93" s="31"/>
      <c r="P93" s="31"/>
      <c r="Q93" s="31"/>
      <c r="R93" s="31"/>
      <c r="S93" s="31"/>
      <c r="T93" s="31"/>
      <c r="U93" s="31"/>
    </row>
    <row r="94" spans="1:21" s="11" customFormat="1" ht="12.75" x14ac:dyDescent="0.2">
      <c r="A94" s="31"/>
      <c r="B94" s="31"/>
      <c r="C94" s="31"/>
      <c r="D94" s="31"/>
      <c r="E94" s="31"/>
      <c r="F94" s="31"/>
      <c r="G94" s="31"/>
      <c r="H94" s="31"/>
      <c r="I94" s="31"/>
      <c r="J94" s="31"/>
      <c r="K94" s="31"/>
      <c r="L94" s="31"/>
      <c r="M94" s="31"/>
      <c r="N94" s="31"/>
      <c r="O94" s="31"/>
      <c r="P94" s="31"/>
      <c r="Q94" s="31"/>
      <c r="R94" s="31"/>
      <c r="S94" s="31"/>
      <c r="T94" s="31"/>
      <c r="U94" s="31"/>
    </row>
    <row r="95" spans="1:21" s="11" customFormat="1" ht="12.75" x14ac:dyDescent="0.2">
      <c r="A95" s="31"/>
      <c r="B95" s="31"/>
      <c r="C95" s="31"/>
      <c r="D95" s="31"/>
      <c r="E95" s="31"/>
      <c r="F95" s="31"/>
      <c r="G95" s="31"/>
      <c r="H95" s="31"/>
      <c r="I95" s="31"/>
      <c r="J95" s="31"/>
      <c r="K95" s="31"/>
      <c r="L95" s="31"/>
      <c r="M95" s="31"/>
      <c r="N95" s="31"/>
      <c r="O95" s="31"/>
      <c r="P95" s="31"/>
      <c r="Q95" s="31"/>
      <c r="R95" s="31"/>
      <c r="S95" s="31"/>
      <c r="T95" s="31"/>
      <c r="U95" s="31"/>
    </row>
    <row r="96" spans="1:21" s="11" customFormat="1" ht="12.75" x14ac:dyDescent="0.2">
      <c r="A96" s="31"/>
      <c r="B96" s="31"/>
      <c r="C96" s="31"/>
      <c r="D96" s="31"/>
      <c r="E96" s="31"/>
      <c r="F96" s="31"/>
      <c r="G96" s="31"/>
      <c r="H96" s="31"/>
      <c r="I96" s="31"/>
      <c r="J96" s="31"/>
      <c r="K96" s="31"/>
      <c r="L96" s="31"/>
      <c r="M96" s="31"/>
      <c r="N96" s="31"/>
      <c r="O96" s="31"/>
      <c r="P96" s="31"/>
      <c r="Q96" s="31"/>
      <c r="R96" s="31"/>
      <c r="S96" s="31"/>
      <c r="T96" s="31"/>
      <c r="U96" s="31"/>
    </row>
    <row r="97" spans="1:21" s="11" customFormat="1" ht="12.75" x14ac:dyDescent="0.2">
      <c r="A97" s="31"/>
      <c r="B97" s="31"/>
      <c r="C97" s="31"/>
      <c r="D97" s="31"/>
      <c r="E97" s="31"/>
      <c r="F97" s="31"/>
      <c r="G97" s="31"/>
      <c r="H97" s="31"/>
      <c r="I97" s="31"/>
      <c r="J97" s="31"/>
      <c r="K97" s="31"/>
      <c r="L97" s="31"/>
      <c r="M97" s="31"/>
      <c r="N97" s="31"/>
      <c r="O97" s="31"/>
      <c r="P97" s="31"/>
      <c r="Q97" s="31"/>
      <c r="R97" s="31"/>
      <c r="S97" s="31"/>
      <c r="T97" s="31"/>
      <c r="U97" s="31"/>
    </row>
    <row r="98" spans="1:21" s="11" customFormat="1" ht="12.75" x14ac:dyDescent="0.2">
      <c r="A98" s="31"/>
      <c r="B98" s="31"/>
      <c r="C98" s="31"/>
      <c r="D98" s="31"/>
      <c r="E98" s="31"/>
      <c r="F98" s="31"/>
      <c r="G98" s="31"/>
      <c r="H98" s="31"/>
      <c r="I98" s="31"/>
      <c r="J98" s="31"/>
      <c r="K98" s="31"/>
      <c r="L98" s="31"/>
      <c r="M98" s="31"/>
      <c r="N98" s="31"/>
      <c r="O98" s="31"/>
      <c r="P98" s="31"/>
      <c r="Q98" s="31"/>
      <c r="R98" s="31"/>
      <c r="S98" s="31"/>
      <c r="T98" s="31"/>
      <c r="U98" s="31"/>
    </row>
    <row r="99" spans="1:21" s="11" customFormat="1" ht="12.75" x14ac:dyDescent="0.2">
      <c r="A99" s="31"/>
      <c r="B99" s="31"/>
      <c r="C99" s="31"/>
      <c r="D99" s="31"/>
      <c r="E99" s="31"/>
      <c r="F99" s="31"/>
      <c r="G99" s="31"/>
      <c r="H99" s="31"/>
      <c r="I99" s="31"/>
      <c r="J99" s="31"/>
      <c r="K99" s="31"/>
      <c r="L99" s="31"/>
      <c r="M99" s="31"/>
      <c r="N99" s="31"/>
      <c r="O99" s="31"/>
      <c r="P99" s="31"/>
      <c r="Q99" s="31"/>
      <c r="R99" s="31"/>
      <c r="S99" s="31"/>
      <c r="T99" s="31"/>
      <c r="U99" s="31"/>
    </row>
    <row r="100" spans="1:21" x14ac:dyDescent="0.2">
      <c r="A100" s="30"/>
      <c r="B100" s="30"/>
      <c r="C100" s="30"/>
      <c r="D100" s="30"/>
      <c r="E100" s="30"/>
      <c r="F100" s="30"/>
      <c r="G100" s="30"/>
      <c r="H100" s="30"/>
      <c r="I100" s="30"/>
      <c r="J100" s="30"/>
      <c r="K100" s="30"/>
      <c r="L100" s="30"/>
      <c r="M100" s="30"/>
    </row>
    <row r="101" spans="1:21" x14ac:dyDescent="0.2">
      <c r="A101" s="30"/>
      <c r="B101" s="30"/>
      <c r="C101" s="30"/>
      <c r="D101" s="30"/>
      <c r="E101" s="30"/>
      <c r="F101" s="30"/>
      <c r="G101" s="30"/>
      <c r="H101" s="30"/>
      <c r="I101" s="30"/>
      <c r="J101" s="30"/>
      <c r="K101" s="30"/>
      <c r="L101" s="30"/>
      <c r="M101" s="30"/>
    </row>
    <row r="102" spans="1:21" x14ac:dyDescent="0.2">
      <c r="A102" s="30"/>
      <c r="B102" s="30"/>
      <c r="C102" s="30"/>
      <c r="D102" s="30"/>
      <c r="E102" s="30"/>
      <c r="F102" s="30"/>
      <c r="G102" s="30"/>
      <c r="H102" s="30"/>
      <c r="I102" s="30"/>
      <c r="J102" s="30"/>
      <c r="K102" s="30"/>
      <c r="L102" s="30"/>
      <c r="M102" s="30"/>
    </row>
    <row r="103" spans="1:21" x14ac:dyDescent="0.2">
      <c r="A103" s="30"/>
      <c r="B103" s="30"/>
      <c r="C103" s="30"/>
      <c r="D103" s="30"/>
      <c r="E103" s="30"/>
      <c r="F103" s="30"/>
      <c r="G103" s="30"/>
      <c r="H103" s="30"/>
      <c r="I103" s="30"/>
      <c r="J103" s="30"/>
      <c r="K103" s="30"/>
      <c r="L103" s="30"/>
      <c r="M103" s="30"/>
    </row>
    <row r="104" spans="1:21" x14ac:dyDescent="0.2">
      <c r="A104" s="30"/>
      <c r="B104" s="30"/>
      <c r="C104" s="30"/>
      <c r="D104" s="30"/>
      <c r="E104" s="30"/>
      <c r="F104" s="30"/>
      <c r="G104" s="30"/>
      <c r="H104" s="30"/>
      <c r="I104" s="30"/>
      <c r="J104" s="30"/>
      <c r="K104" s="30"/>
      <c r="L104" s="30"/>
      <c r="M104" s="30"/>
    </row>
    <row r="105" spans="1:21" x14ac:dyDescent="0.2">
      <c r="A105" s="30"/>
      <c r="B105" s="30"/>
      <c r="C105" s="30"/>
      <c r="D105" s="30"/>
      <c r="E105" s="30"/>
      <c r="F105" s="30"/>
      <c r="G105" s="30"/>
      <c r="H105" s="30"/>
      <c r="I105" s="30"/>
      <c r="J105" s="30"/>
      <c r="K105" s="30"/>
      <c r="L105" s="30"/>
      <c r="M105" s="30"/>
    </row>
    <row r="106" spans="1:21" x14ac:dyDescent="0.2">
      <c r="A106" s="30"/>
      <c r="B106" s="30"/>
      <c r="C106" s="30"/>
      <c r="D106" s="30"/>
      <c r="E106" s="30"/>
      <c r="F106" s="30"/>
      <c r="G106" s="30"/>
      <c r="H106" s="30"/>
      <c r="I106" s="30"/>
      <c r="J106" s="30"/>
      <c r="K106" s="30"/>
      <c r="L106" s="30"/>
      <c r="M106" s="30"/>
    </row>
    <row r="107" spans="1:21" x14ac:dyDescent="0.2">
      <c r="A107" s="30"/>
      <c r="B107" s="30"/>
      <c r="C107" s="30"/>
      <c r="D107" s="30"/>
      <c r="E107" s="30"/>
      <c r="F107" s="30"/>
      <c r="G107" s="30"/>
      <c r="H107" s="30"/>
      <c r="I107" s="30"/>
      <c r="J107" s="30"/>
      <c r="K107" s="30"/>
      <c r="L107" s="30"/>
      <c r="M107" s="30"/>
    </row>
    <row r="108" spans="1:21" x14ac:dyDescent="0.2">
      <c r="A108" s="30"/>
      <c r="B108" s="30"/>
      <c r="C108" s="30"/>
      <c r="D108" s="30"/>
      <c r="E108" s="30"/>
      <c r="F108" s="30"/>
      <c r="G108" s="30"/>
      <c r="H108" s="30"/>
      <c r="I108" s="30"/>
      <c r="J108" s="30"/>
      <c r="K108" s="30"/>
      <c r="L108" s="30"/>
      <c r="M108" s="30"/>
    </row>
    <row r="109" spans="1:21" x14ac:dyDescent="0.2">
      <c r="A109" s="30"/>
      <c r="B109" s="30"/>
      <c r="C109" s="30"/>
      <c r="D109" s="30"/>
      <c r="E109" s="30"/>
      <c r="F109" s="30"/>
      <c r="G109" s="30"/>
      <c r="H109" s="30"/>
      <c r="I109" s="30"/>
      <c r="J109" s="30"/>
      <c r="K109" s="30"/>
      <c r="L109" s="30"/>
      <c r="M109" s="30"/>
    </row>
    <row r="110" spans="1:21" x14ac:dyDescent="0.2">
      <c r="A110" s="30"/>
      <c r="B110" s="30"/>
      <c r="C110" s="30"/>
      <c r="D110" s="30"/>
      <c r="E110" s="30"/>
      <c r="F110" s="30"/>
      <c r="G110" s="30"/>
      <c r="H110" s="30"/>
      <c r="I110" s="30"/>
      <c r="J110" s="30"/>
      <c r="K110" s="30"/>
      <c r="L110" s="30"/>
      <c r="M110" s="30"/>
    </row>
  </sheetData>
  <sheetProtection algorithmName="SHA-512" hashValue="rDTeTxrrYIxsZ9nM0AOAzX1cj89JxBdV+cAcwxccGsKFUFaH4QJ59rz5d3/x1qSCuUiUXG9xxC7KKNcwnXcskw==" saltValue="RUqltv0e0CvsP0U8dzFp6Q==" spinCount="100000" sheet="1" objects="1" scenarios="1"/>
  <mergeCells count="14">
    <mergeCell ref="A70:M70"/>
    <mergeCell ref="E40:E41"/>
    <mergeCell ref="E17:E18"/>
    <mergeCell ref="E63:E64"/>
    <mergeCell ref="A2:M2"/>
    <mergeCell ref="A1:M1"/>
    <mergeCell ref="A5:M5"/>
    <mergeCell ref="A15:M15"/>
    <mergeCell ref="B35:C35"/>
    <mergeCell ref="B9:C9"/>
    <mergeCell ref="D9:E9"/>
    <mergeCell ref="F9:G9"/>
    <mergeCell ref="H9:I9"/>
    <mergeCell ref="J9:K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80121D3-A9D5-4F92-917B-408479089B7D}">
          <x14:formula1>
            <xm:f>Liste!$A$2:$A$3</xm:f>
          </x14:formula1>
          <xm:sqref>B35</xm:sqref>
        </x14:dataValidation>
        <x14:dataValidation type="list" allowBlank="1" showInputMessage="1" showErrorMessage="1" xr:uid="{100AF9A4-37A1-4914-BFCC-7438EA72ACFB}">
          <x14:formula1>
            <xm:f>Liste!$A$8:$A$9</xm:f>
          </x14:formula1>
          <xm:sqref>B37 B60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5C0B-6EB8-4741-9393-33EBA14DC0AC}">
  <dimension ref="A1:F9"/>
  <sheetViews>
    <sheetView workbookViewId="0">
      <selection activeCell="E3" sqref="E3"/>
    </sheetView>
  </sheetViews>
  <sheetFormatPr baseColWidth="10" defaultRowHeight="15" x14ac:dyDescent="0.25"/>
  <cols>
    <col min="2" max="2" width="16" customWidth="1"/>
  </cols>
  <sheetData>
    <row r="1" spans="1:6" x14ac:dyDescent="0.25">
      <c r="A1" t="s">
        <v>29</v>
      </c>
    </row>
    <row r="2" spans="1:6" x14ac:dyDescent="0.25">
      <c r="A2" s="2" t="s">
        <v>4</v>
      </c>
      <c r="C2" s="3">
        <v>11.74</v>
      </c>
      <c r="D2" s="1" t="s">
        <v>13</v>
      </c>
      <c r="E2" s="3">
        <v>188</v>
      </c>
      <c r="F2" s="1" t="s">
        <v>14</v>
      </c>
    </row>
    <row r="3" spans="1:6" x14ac:dyDescent="0.25">
      <c r="A3" s="2" t="s">
        <v>5</v>
      </c>
      <c r="C3" s="3">
        <v>10.43</v>
      </c>
      <c r="D3" s="1" t="s">
        <v>13</v>
      </c>
      <c r="E3" s="3">
        <v>167</v>
      </c>
      <c r="F3" s="1" t="s">
        <v>14</v>
      </c>
    </row>
    <row r="4" spans="1:6" x14ac:dyDescent="0.25">
      <c r="A4" s="2" t="s">
        <v>28</v>
      </c>
      <c r="C4" s="3">
        <v>13.67</v>
      </c>
      <c r="D4" s="1" t="s">
        <v>15</v>
      </c>
      <c r="E4" s="3">
        <v>219</v>
      </c>
      <c r="F4" s="1" t="s">
        <v>16</v>
      </c>
    </row>
    <row r="7" spans="1:6" x14ac:dyDescent="0.25">
      <c r="A7" s="2" t="s">
        <v>32</v>
      </c>
      <c r="B7" s="4"/>
    </row>
    <row r="8" spans="1:6" x14ac:dyDescent="0.25">
      <c r="A8" s="2" t="s">
        <v>30</v>
      </c>
      <c r="B8" s="5">
        <v>1.1499999999999999</v>
      </c>
    </row>
    <row r="9" spans="1:6" x14ac:dyDescent="0.25">
      <c r="A9" s="2" t="s">
        <v>31</v>
      </c>
      <c r="B9" s="5">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703F6-277E-436E-B7B7-6619F738A29B}">
  <dimension ref="A1:P69"/>
  <sheetViews>
    <sheetView zoomScaleNormal="100" zoomScaleSheetLayoutView="110" workbookViewId="0">
      <selection activeCell="A3" sqref="A3"/>
    </sheetView>
  </sheetViews>
  <sheetFormatPr baseColWidth="10" defaultRowHeight="15" outlineLevelRow="1" x14ac:dyDescent="0.25"/>
  <cols>
    <col min="1" max="7" width="20.7109375" customWidth="1"/>
    <col min="8" max="8" width="19.85546875" customWidth="1"/>
    <col min="9" max="9" width="53.28515625" customWidth="1"/>
    <col min="10" max="16" width="11.42578125" style="14"/>
  </cols>
  <sheetData>
    <row r="1" spans="1:14" ht="33" customHeight="1" thickBot="1" x14ac:dyDescent="0.3">
      <c r="A1" s="178" t="s">
        <v>67</v>
      </c>
      <c r="B1" s="178"/>
      <c r="C1" s="178"/>
      <c r="D1" s="178"/>
      <c r="E1" s="178"/>
      <c r="F1" s="178"/>
      <c r="G1" s="178"/>
      <c r="H1" s="178"/>
      <c r="I1" s="178"/>
      <c r="J1" s="28"/>
      <c r="K1" s="28"/>
      <c r="L1" s="28"/>
      <c r="M1" s="28"/>
      <c r="N1" s="28"/>
    </row>
    <row r="2" spans="1:14" ht="21" customHeight="1" x14ac:dyDescent="0.25">
      <c r="A2" s="181" t="s">
        <v>113</v>
      </c>
      <c r="B2" s="182"/>
      <c r="C2" s="14"/>
      <c r="D2" s="14"/>
      <c r="E2" s="14"/>
      <c r="F2" s="14"/>
      <c r="G2" s="14"/>
      <c r="H2" s="14"/>
      <c r="I2" s="14"/>
    </row>
    <row r="3" spans="1:14" x14ac:dyDescent="0.25">
      <c r="A3" s="54">
        <v>2.4700000000000002</v>
      </c>
      <c r="B3" s="21" t="s">
        <v>20</v>
      </c>
      <c r="C3" s="14"/>
      <c r="D3" s="14"/>
      <c r="E3" s="14"/>
      <c r="F3" s="14"/>
      <c r="G3" s="14"/>
      <c r="H3" s="14"/>
      <c r="I3" s="14"/>
    </row>
    <row r="4" spans="1:14" ht="15.75" thickBot="1" x14ac:dyDescent="0.3">
      <c r="A4" s="36">
        <f>A3/2.47105</f>
        <v>0.99957507941967993</v>
      </c>
      <c r="B4" s="26" t="s">
        <v>18</v>
      </c>
      <c r="C4" s="14"/>
      <c r="D4" s="14"/>
      <c r="E4" s="14"/>
      <c r="F4" s="14"/>
      <c r="G4" s="14"/>
      <c r="H4" s="14"/>
      <c r="I4" s="14"/>
    </row>
    <row r="5" spans="1:14" x14ac:dyDescent="0.25">
      <c r="A5" s="14"/>
      <c r="B5" s="14"/>
      <c r="C5" s="14"/>
      <c r="D5" s="14"/>
      <c r="E5" s="14"/>
      <c r="F5" s="14"/>
      <c r="G5" s="14"/>
      <c r="H5" s="14"/>
      <c r="I5" s="14"/>
    </row>
    <row r="6" spans="1:14" x14ac:dyDescent="0.25">
      <c r="A6" s="196" t="s">
        <v>124</v>
      </c>
      <c r="B6" s="196"/>
      <c r="C6" s="196"/>
      <c r="D6" s="196"/>
      <c r="E6" s="196"/>
      <c r="F6" s="196"/>
      <c r="G6" s="196"/>
      <c r="H6" s="196"/>
      <c r="I6" s="196"/>
    </row>
    <row r="7" spans="1:14" x14ac:dyDescent="0.25">
      <c r="A7" s="119"/>
      <c r="B7" s="119"/>
      <c r="C7" s="119"/>
      <c r="D7" s="119"/>
      <c r="E7" s="119"/>
      <c r="F7" s="119"/>
      <c r="G7" s="119"/>
      <c r="H7" s="119"/>
      <c r="I7" s="119"/>
    </row>
    <row r="8" spans="1:14" x14ac:dyDescent="0.25">
      <c r="A8" s="135" t="s">
        <v>125</v>
      </c>
      <c r="B8" s="119"/>
      <c r="C8" s="119"/>
      <c r="D8" s="119"/>
      <c r="E8" s="157"/>
      <c r="F8" s="119"/>
      <c r="G8" s="119"/>
      <c r="H8" s="119"/>
      <c r="I8" s="119"/>
    </row>
    <row r="9" spans="1:14" x14ac:dyDescent="0.25">
      <c r="A9" s="75"/>
      <c r="B9" s="119"/>
      <c r="C9" s="119"/>
      <c r="D9" s="119"/>
      <c r="E9" s="119"/>
      <c r="F9" s="119"/>
      <c r="G9" s="119"/>
      <c r="H9" s="119"/>
      <c r="I9" s="119"/>
    </row>
    <row r="10" spans="1:14" ht="18.75" x14ac:dyDescent="0.3">
      <c r="A10" s="123" t="s">
        <v>126</v>
      </c>
      <c r="B10" s="119"/>
      <c r="C10" s="119"/>
      <c r="D10" s="119"/>
      <c r="E10" s="119"/>
      <c r="F10" s="136"/>
      <c r="G10" s="119"/>
      <c r="H10" s="119"/>
      <c r="I10" s="119"/>
    </row>
    <row r="11" spans="1:14" ht="15.75" thickBot="1" x14ac:dyDescent="0.3">
      <c r="A11" s="123"/>
      <c r="B11" s="119"/>
      <c r="C11" s="119"/>
      <c r="D11" s="119"/>
      <c r="E11" s="119"/>
      <c r="F11" s="119"/>
      <c r="G11" s="119"/>
      <c r="H11" s="119"/>
      <c r="I11" s="119"/>
    </row>
    <row r="12" spans="1:14" ht="15.75" thickBot="1" x14ac:dyDescent="0.3">
      <c r="A12" s="194" t="s">
        <v>57</v>
      </c>
      <c r="B12" s="194" t="s">
        <v>58</v>
      </c>
      <c r="C12" s="197" t="s">
        <v>60</v>
      </c>
      <c r="D12" s="198"/>
      <c r="E12" s="198"/>
      <c r="F12" s="199"/>
      <c r="G12" s="194" t="s">
        <v>59</v>
      </c>
      <c r="H12" s="200" t="s">
        <v>127</v>
      </c>
      <c r="I12" s="200" t="s">
        <v>99</v>
      </c>
    </row>
    <row r="13" spans="1:14" ht="38.450000000000003" customHeight="1" thickBot="1" x14ac:dyDescent="0.3">
      <c r="A13" s="195"/>
      <c r="B13" s="195"/>
      <c r="C13" s="120" t="s">
        <v>133</v>
      </c>
      <c r="D13" s="121" t="s">
        <v>134</v>
      </c>
      <c r="E13" s="121" t="s">
        <v>135</v>
      </c>
      <c r="F13" s="122" t="s">
        <v>136</v>
      </c>
      <c r="G13" s="195"/>
      <c r="H13" s="201"/>
      <c r="I13" s="201"/>
    </row>
    <row r="14" spans="1:14" ht="20.45" customHeight="1" x14ac:dyDescent="0.25">
      <c r="A14" s="103"/>
      <c r="B14" s="104"/>
      <c r="C14" s="103"/>
      <c r="D14" s="98"/>
      <c r="E14" s="98"/>
      <c r="F14" s="108"/>
      <c r="G14" s="107">
        <f>SUM(C14:F14)</f>
        <v>0</v>
      </c>
      <c r="H14" s="99">
        <f>SUM(C14:F14)*B14/1000</f>
        <v>0</v>
      </c>
      <c r="I14" s="115"/>
    </row>
    <row r="15" spans="1:14" ht="20.45" customHeight="1" x14ac:dyDescent="0.25">
      <c r="A15" s="101"/>
      <c r="B15" s="105"/>
      <c r="C15" s="101"/>
      <c r="D15" s="96"/>
      <c r="E15" s="96"/>
      <c r="F15" s="109"/>
      <c r="G15" s="107">
        <f t="shared" ref="G15:G59" si="0">SUM(C15:F15)</f>
        <v>0</v>
      </c>
      <c r="H15" s="99">
        <f t="shared" ref="H15:H59" si="1">SUM(C15:F15)*B15/1000</f>
        <v>0</v>
      </c>
      <c r="I15" s="116"/>
    </row>
    <row r="16" spans="1:14" ht="20.45" customHeight="1" x14ac:dyDescent="0.25">
      <c r="A16" s="101"/>
      <c r="B16" s="105"/>
      <c r="C16" s="101"/>
      <c r="D16" s="96"/>
      <c r="E16" s="96"/>
      <c r="F16" s="109"/>
      <c r="G16" s="107">
        <f t="shared" si="0"/>
        <v>0</v>
      </c>
      <c r="H16" s="99">
        <f t="shared" si="1"/>
        <v>0</v>
      </c>
      <c r="I16" s="116"/>
    </row>
    <row r="17" spans="1:9" ht="20.45" customHeight="1" x14ac:dyDescent="0.25">
      <c r="A17" s="101"/>
      <c r="B17" s="105"/>
      <c r="C17" s="101"/>
      <c r="D17" s="96"/>
      <c r="E17" s="96"/>
      <c r="F17" s="109"/>
      <c r="G17" s="107">
        <f t="shared" si="0"/>
        <v>0</v>
      </c>
      <c r="H17" s="99">
        <f t="shared" si="1"/>
        <v>0</v>
      </c>
      <c r="I17" s="116"/>
    </row>
    <row r="18" spans="1:9" ht="20.45" customHeight="1" x14ac:dyDescent="0.25">
      <c r="A18" s="101"/>
      <c r="B18" s="105"/>
      <c r="C18" s="101"/>
      <c r="D18" s="96"/>
      <c r="E18" s="96"/>
      <c r="F18" s="109"/>
      <c r="G18" s="107">
        <f t="shared" si="0"/>
        <v>0</v>
      </c>
      <c r="H18" s="99">
        <f t="shared" si="1"/>
        <v>0</v>
      </c>
      <c r="I18" s="116"/>
    </row>
    <row r="19" spans="1:9" ht="20.45" customHeight="1" x14ac:dyDescent="0.25">
      <c r="A19" s="101"/>
      <c r="B19" s="105"/>
      <c r="C19" s="101"/>
      <c r="D19" s="96"/>
      <c r="E19" s="96"/>
      <c r="F19" s="109"/>
      <c r="G19" s="107">
        <f t="shared" si="0"/>
        <v>0</v>
      </c>
      <c r="H19" s="99">
        <f t="shared" si="1"/>
        <v>0</v>
      </c>
      <c r="I19" s="116"/>
    </row>
    <row r="20" spans="1:9" ht="20.45" customHeight="1" x14ac:dyDescent="0.25">
      <c r="A20" s="101"/>
      <c r="B20" s="105"/>
      <c r="C20" s="101"/>
      <c r="D20" s="96"/>
      <c r="E20" s="96"/>
      <c r="F20" s="109"/>
      <c r="G20" s="107">
        <f t="shared" si="0"/>
        <v>0</v>
      </c>
      <c r="H20" s="99">
        <f t="shared" si="1"/>
        <v>0</v>
      </c>
      <c r="I20" s="116"/>
    </row>
    <row r="21" spans="1:9" ht="20.45" customHeight="1" x14ac:dyDescent="0.25">
      <c r="A21" s="101"/>
      <c r="B21" s="105"/>
      <c r="C21" s="101"/>
      <c r="D21" s="96"/>
      <c r="E21" s="96"/>
      <c r="F21" s="109"/>
      <c r="G21" s="107">
        <f t="shared" si="0"/>
        <v>0</v>
      </c>
      <c r="H21" s="99">
        <f t="shared" si="1"/>
        <v>0</v>
      </c>
      <c r="I21" s="116"/>
    </row>
    <row r="22" spans="1:9" ht="20.45" customHeight="1" x14ac:dyDescent="0.25">
      <c r="A22" s="101"/>
      <c r="B22" s="105"/>
      <c r="C22" s="101"/>
      <c r="D22" s="96"/>
      <c r="E22" s="96"/>
      <c r="F22" s="109"/>
      <c r="G22" s="107">
        <f t="shared" si="0"/>
        <v>0</v>
      </c>
      <c r="H22" s="99">
        <f t="shared" si="1"/>
        <v>0</v>
      </c>
      <c r="I22" s="116"/>
    </row>
    <row r="23" spans="1:9" ht="20.45" customHeight="1" x14ac:dyDescent="0.25">
      <c r="A23" s="101"/>
      <c r="B23" s="105"/>
      <c r="C23" s="101"/>
      <c r="D23" s="96"/>
      <c r="E23" s="96"/>
      <c r="F23" s="109"/>
      <c r="G23" s="107">
        <f t="shared" si="0"/>
        <v>0</v>
      </c>
      <c r="H23" s="99">
        <f t="shared" si="1"/>
        <v>0</v>
      </c>
      <c r="I23" s="116"/>
    </row>
    <row r="24" spans="1:9" ht="20.45" customHeight="1" x14ac:dyDescent="0.25">
      <c r="A24" s="101"/>
      <c r="B24" s="105"/>
      <c r="C24" s="101"/>
      <c r="D24" s="96"/>
      <c r="E24" s="96"/>
      <c r="F24" s="109"/>
      <c r="G24" s="107">
        <f t="shared" si="0"/>
        <v>0</v>
      </c>
      <c r="H24" s="99">
        <f t="shared" si="1"/>
        <v>0</v>
      </c>
      <c r="I24" s="116"/>
    </row>
    <row r="25" spans="1:9" ht="20.45" hidden="1" customHeight="1" outlineLevel="1" x14ac:dyDescent="0.25">
      <c r="A25" s="101"/>
      <c r="B25" s="105"/>
      <c r="C25" s="101"/>
      <c r="D25" s="96"/>
      <c r="E25" s="96"/>
      <c r="F25" s="109"/>
      <c r="G25" s="107">
        <f t="shared" si="0"/>
        <v>0</v>
      </c>
      <c r="H25" s="99">
        <f t="shared" si="1"/>
        <v>0</v>
      </c>
      <c r="I25" s="116"/>
    </row>
    <row r="26" spans="1:9" ht="20.45" hidden="1" customHeight="1" outlineLevel="1" x14ac:dyDescent="0.25">
      <c r="A26" s="101"/>
      <c r="B26" s="105"/>
      <c r="C26" s="101"/>
      <c r="D26" s="96"/>
      <c r="E26" s="96"/>
      <c r="F26" s="109"/>
      <c r="G26" s="107">
        <f t="shared" si="0"/>
        <v>0</v>
      </c>
      <c r="H26" s="99">
        <f t="shared" si="1"/>
        <v>0</v>
      </c>
      <c r="I26" s="116"/>
    </row>
    <row r="27" spans="1:9" ht="20.45" hidden="1" customHeight="1" outlineLevel="1" x14ac:dyDescent="0.25">
      <c r="A27" s="101"/>
      <c r="B27" s="105"/>
      <c r="C27" s="101"/>
      <c r="D27" s="96"/>
      <c r="E27" s="96"/>
      <c r="F27" s="109"/>
      <c r="G27" s="107">
        <f t="shared" si="0"/>
        <v>0</v>
      </c>
      <c r="H27" s="99">
        <f t="shared" si="1"/>
        <v>0</v>
      </c>
      <c r="I27" s="116"/>
    </row>
    <row r="28" spans="1:9" ht="20.45" hidden="1" customHeight="1" outlineLevel="1" x14ac:dyDescent="0.25">
      <c r="A28" s="101"/>
      <c r="B28" s="105"/>
      <c r="C28" s="101"/>
      <c r="D28" s="96"/>
      <c r="E28" s="96"/>
      <c r="F28" s="109"/>
      <c r="G28" s="107">
        <f t="shared" si="0"/>
        <v>0</v>
      </c>
      <c r="H28" s="99">
        <f t="shared" si="1"/>
        <v>0</v>
      </c>
      <c r="I28" s="116"/>
    </row>
    <row r="29" spans="1:9" ht="20.45" hidden="1" customHeight="1" outlineLevel="1" x14ac:dyDescent="0.25">
      <c r="A29" s="101"/>
      <c r="B29" s="105"/>
      <c r="C29" s="101"/>
      <c r="D29" s="96"/>
      <c r="E29" s="96"/>
      <c r="F29" s="109"/>
      <c r="G29" s="107">
        <f t="shared" si="0"/>
        <v>0</v>
      </c>
      <c r="H29" s="99">
        <f t="shared" si="1"/>
        <v>0</v>
      </c>
      <c r="I29" s="116"/>
    </row>
    <row r="30" spans="1:9" ht="20.45" hidden="1" customHeight="1" outlineLevel="1" x14ac:dyDescent="0.25">
      <c r="A30" s="101"/>
      <c r="B30" s="105"/>
      <c r="C30" s="101"/>
      <c r="D30" s="96"/>
      <c r="E30" s="96"/>
      <c r="F30" s="109"/>
      <c r="G30" s="107">
        <f t="shared" si="0"/>
        <v>0</v>
      </c>
      <c r="H30" s="99">
        <f t="shared" si="1"/>
        <v>0</v>
      </c>
      <c r="I30" s="116"/>
    </row>
    <row r="31" spans="1:9" ht="20.45" hidden="1" customHeight="1" outlineLevel="1" x14ac:dyDescent="0.25">
      <c r="A31" s="101"/>
      <c r="B31" s="105"/>
      <c r="C31" s="101"/>
      <c r="D31" s="96"/>
      <c r="E31" s="96"/>
      <c r="F31" s="109"/>
      <c r="G31" s="107">
        <f t="shared" si="0"/>
        <v>0</v>
      </c>
      <c r="H31" s="99">
        <f t="shared" si="1"/>
        <v>0</v>
      </c>
      <c r="I31" s="116"/>
    </row>
    <row r="32" spans="1:9" ht="20.45" hidden="1" customHeight="1" outlineLevel="1" x14ac:dyDescent="0.25">
      <c r="A32" s="101"/>
      <c r="B32" s="105"/>
      <c r="C32" s="101"/>
      <c r="D32" s="96"/>
      <c r="E32" s="96"/>
      <c r="F32" s="109"/>
      <c r="G32" s="107">
        <f t="shared" si="0"/>
        <v>0</v>
      </c>
      <c r="H32" s="99">
        <f t="shared" si="1"/>
        <v>0</v>
      </c>
      <c r="I32" s="116"/>
    </row>
    <row r="33" spans="1:9" ht="20.45" hidden="1" customHeight="1" outlineLevel="1" x14ac:dyDescent="0.25">
      <c r="A33" s="101"/>
      <c r="B33" s="105"/>
      <c r="C33" s="101"/>
      <c r="D33" s="96"/>
      <c r="E33" s="96"/>
      <c r="F33" s="109"/>
      <c r="G33" s="107">
        <f t="shared" si="0"/>
        <v>0</v>
      </c>
      <c r="H33" s="99">
        <f t="shared" si="1"/>
        <v>0</v>
      </c>
      <c r="I33" s="116"/>
    </row>
    <row r="34" spans="1:9" ht="20.45" hidden="1" customHeight="1" outlineLevel="1" x14ac:dyDescent="0.25">
      <c r="A34" s="101"/>
      <c r="B34" s="105"/>
      <c r="C34" s="101"/>
      <c r="D34" s="96"/>
      <c r="E34" s="96"/>
      <c r="F34" s="109"/>
      <c r="G34" s="107">
        <f t="shared" si="0"/>
        <v>0</v>
      </c>
      <c r="H34" s="99">
        <f t="shared" si="1"/>
        <v>0</v>
      </c>
      <c r="I34" s="116"/>
    </row>
    <row r="35" spans="1:9" ht="20.45" hidden="1" customHeight="1" outlineLevel="1" x14ac:dyDescent="0.25">
      <c r="A35" s="101"/>
      <c r="B35" s="105"/>
      <c r="C35" s="101"/>
      <c r="D35" s="96"/>
      <c r="E35" s="96"/>
      <c r="F35" s="109"/>
      <c r="G35" s="107">
        <f t="shared" si="0"/>
        <v>0</v>
      </c>
      <c r="H35" s="99">
        <f t="shared" si="1"/>
        <v>0</v>
      </c>
      <c r="I35" s="116"/>
    </row>
    <row r="36" spans="1:9" ht="20.45" hidden="1" customHeight="1" outlineLevel="1" x14ac:dyDescent="0.25">
      <c r="A36" s="101"/>
      <c r="B36" s="105"/>
      <c r="C36" s="101"/>
      <c r="D36" s="96"/>
      <c r="E36" s="96"/>
      <c r="F36" s="109"/>
      <c r="G36" s="107">
        <f t="shared" si="0"/>
        <v>0</v>
      </c>
      <c r="H36" s="99">
        <f t="shared" si="1"/>
        <v>0</v>
      </c>
      <c r="I36" s="116"/>
    </row>
    <row r="37" spans="1:9" ht="20.45" hidden="1" customHeight="1" outlineLevel="1" x14ac:dyDescent="0.25">
      <c r="A37" s="101"/>
      <c r="B37" s="105"/>
      <c r="C37" s="101"/>
      <c r="D37" s="96"/>
      <c r="E37" s="96"/>
      <c r="F37" s="109"/>
      <c r="G37" s="107">
        <f t="shared" si="0"/>
        <v>0</v>
      </c>
      <c r="H37" s="99">
        <f t="shared" si="1"/>
        <v>0</v>
      </c>
      <c r="I37" s="116"/>
    </row>
    <row r="38" spans="1:9" ht="20.45" hidden="1" customHeight="1" outlineLevel="1" x14ac:dyDescent="0.25">
      <c r="A38" s="101"/>
      <c r="B38" s="105"/>
      <c r="C38" s="101"/>
      <c r="D38" s="96"/>
      <c r="E38" s="96"/>
      <c r="F38" s="109"/>
      <c r="G38" s="107">
        <f t="shared" si="0"/>
        <v>0</v>
      </c>
      <c r="H38" s="99">
        <f t="shared" si="1"/>
        <v>0</v>
      </c>
      <c r="I38" s="116"/>
    </row>
    <row r="39" spans="1:9" ht="20.45" hidden="1" customHeight="1" outlineLevel="1" x14ac:dyDescent="0.25">
      <c r="A39" s="101"/>
      <c r="B39" s="105"/>
      <c r="C39" s="101"/>
      <c r="D39" s="96"/>
      <c r="E39" s="96"/>
      <c r="F39" s="109"/>
      <c r="G39" s="107">
        <f t="shared" si="0"/>
        <v>0</v>
      </c>
      <c r="H39" s="99">
        <f t="shared" si="1"/>
        <v>0</v>
      </c>
      <c r="I39" s="116"/>
    </row>
    <row r="40" spans="1:9" ht="20.45" hidden="1" customHeight="1" outlineLevel="1" x14ac:dyDescent="0.25">
      <c r="A40" s="101"/>
      <c r="B40" s="105"/>
      <c r="C40" s="101"/>
      <c r="D40" s="96"/>
      <c r="E40" s="96"/>
      <c r="F40" s="109"/>
      <c r="G40" s="107">
        <f t="shared" si="0"/>
        <v>0</v>
      </c>
      <c r="H40" s="99">
        <f t="shared" si="1"/>
        <v>0</v>
      </c>
      <c r="I40" s="116"/>
    </row>
    <row r="41" spans="1:9" ht="20.45" hidden="1" customHeight="1" outlineLevel="1" x14ac:dyDescent="0.25">
      <c r="A41" s="101"/>
      <c r="B41" s="105"/>
      <c r="C41" s="101"/>
      <c r="D41" s="96"/>
      <c r="E41" s="96"/>
      <c r="F41" s="109"/>
      <c r="G41" s="107">
        <f t="shared" si="0"/>
        <v>0</v>
      </c>
      <c r="H41" s="99">
        <f t="shared" si="1"/>
        <v>0</v>
      </c>
      <c r="I41" s="116"/>
    </row>
    <row r="42" spans="1:9" ht="20.45" hidden="1" customHeight="1" outlineLevel="1" x14ac:dyDescent="0.25">
      <c r="A42" s="101"/>
      <c r="B42" s="105"/>
      <c r="C42" s="101"/>
      <c r="D42" s="96"/>
      <c r="E42" s="96"/>
      <c r="F42" s="109"/>
      <c r="G42" s="107">
        <f t="shared" si="0"/>
        <v>0</v>
      </c>
      <c r="H42" s="99">
        <f t="shared" si="1"/>
        <v>0</v>
      </c>
      <c r="I42" s="116"/>
    </row>
    <row r="43" spans="1:9" ht="20.45" hidden="1" customHeight="1" outlineLevel="1" x14ac:dyDescent="0.25">
      <c r="A43" s="101"/>
      <c r="B43" s="105"/>
      <c r="C43" s="101"/>
      <c r="D43" s="96"/>
      <c r="E43" s="96"/>
      <c r="F43" s="109"/>
      <c r="G43" s="107">
        <f t="shared" si="0"/>
        <v>0</v>
      </c>
      <c r="H43" s="99">
        <f t="shared" si="1"/>
        <v>0</v>
      </c>
      <c r="I43" s="116"/>
    </row>
    <row r="44" spans="1:9" ht="20.45" hidden="1" customHeight="1" outlineLevel="1" x14ac:dyDescent="0.25">
      <c r="A44" s="101"/>
      <c r="B44" s="105"/>
      <c r="C44" s="101"/>
      <c r="D44" s="96"/>
      <c r="E44" s="96"/>
      <c r="F44" s="109"/>
      <c r="G44" s="107">
        <f t="shared" si="0"/>
        <v>0</v>
      </c>
      <c r="H44" s="99">
        <f t="shared" si="1"/>
        <v>0</v>
      </c>
      <c r="I44" s="116"/>
    </row>
    <row r="45" spans="1:9" ht="20.45" hidden="1" customHeight="1" outlineLevel="1" x14ac:dyDescent="0.25">
      <c r="A45" s="101"/>
      <c r="B45" s="105"/>
      <c r="C45" s="101"/>
      <c r="D45" s="96"/>
      <c r="E45" s="96"/>
      <c r="F45" s="109"/>
      <c r="G45" s="107">
        <f t="shared" si="0"/>
        <v>0</v>
      </c>
      <c r="H45" s="99">
        <f t="shared" si="1"/>
        <v>0</v>
      </c>
      <c r="I45" s="116"/>
    </row>
    <row r="46" spans="1:9" ht="20.45" hidden="1" customHeight="1" outlineLevel="1" x14ac:dyDescent="0.25">
      <c r="A46" s="101"/>
      <c r="B46" s="105"/>
      <c r="C46" s="101"/>
      <c r="D46" s="96"/>
      <c r="E46" s="96"/>
      <c r="F46" s="109"/>
      <c r="G46" s="107">
        <f t="shared" si="0"/>
        <v>0</v>
      </c>
      <c r="H46" s="99">
        <f t="shared" si="1"/>
        <v>0</v>
      </c>
      <c r="I46" s="116"/>
    </row>
    <row r="47" spans="1:9" ht="20.45" hidden="1" customHeight="1" outlineLevel="1" x14ac:dyDescent="0.25">
      <c r="A47" s="101"/>
      <c r="B47" s="105"/>
      <c r="C47" s="101"/>
      <c r="D47" s="96"/>
      <c r="E47" s="96"/>
      <c r="F47" s="109"/>
      <c r="G47" s="107">
        <f t="shared" si="0"/>
        <v>0</v>
      </c>
      <c r="H47" s="99">
        <f t="shared" si="1"/>
        <v>0</v>
      </c>
      <c r="I47" s="116"/>
    </row>
    <row r="48" spans="1:9" ht="20.45" hidden="1" customHeight="1" outlineLevel="1" x14ac:dyDescent="0.25">
      <c r="A48" s="101"/>
      <c r="B48" s="105"/>
      <c r="C48" s="101"/>
      <c r="D48" s="96"/>
      <c r="E48" s="96"/>
      <c r="F48" s="109"/>
      <c r="G48" s="107">
        <f t="shared" si="0"/>
        <v>0</v>
      </c>
      <c r="H48" s="99">
        <f t="shared" si="1"/>
        <v>0</v>
      </c>
      <c r="I48" s="116"/>
    </row>
    <row r="49" spans="1:9" ht="20.45" hidden="1" customHeight="1" outlineLevel="1" x14ac:dyDescent="0.25">
      <c r="A49" s="101"/>
      <c r="B49" s="105"/>
      <c r="C49" s="101"/>
      <c r="D49" s="96"/>
      <c r="E49" s="96"/>
      <c r="F49" s="109"/>
      <c r="G49" s="107">
        <f t="shared" si="0"/>
        <v>0</v>
      </c>
      <c r="H49" s="99">
        <f t="shared" si="1"/>
        <v>0</v>
      </c>
      <c r="I49" s="116"/>
    </row>
    <row r="50" spans="1:9" ht="20.45" hidden="1" customHeight="1" outlineLevel="1" x14ac:dyDescent="0.25">
      <c r="A50" s="101"/>
      <c r="B50" s="105"/>
      <c r="C50" s="101"/>
      <c r="D50" s="96"/>
      <c r="E50" s="96"/>
      <c r="F50" s="109"/>
      <c r="G50" s="107">
        <f t="shared" si="0"/>
        <v>0</v>
      </c>
      <c r="H50" s="99">
        <f t="shared" si="1"/>
        <v>0</v>
      </c>
      <c r="I50" s="116"/>
    </row>
    <row r="51" spans="1:9" ht="20.45" hidden="1" customHeight="1" outlineLevel="1" x14ac:dyDescent="0.25">
      <c r="A51" s="101"/>
      <c r="B51" s="105"/>
      <c r="C51" s="101"/>
      <c r="D51" s="96"/>
      <c r="E51" s="96"/>
      <c r="F51" s="109"/>
      <c r="G51" s="107">
        <f t="shared" si="0"/>
        <v>0</v>
      </c>
      <c r="H51" s="99">
        <f t="shared" si="1"/>
        <v>0</v>
      </c>
      <c r="I51" s="116"/>
    </row>
    <row r="52" spans="1:9" ht="20.45" hidden="1" customHeight="1" outlineLevel="1" x14ac:dyDescent="0.25">
      <c r="A52" s="101"/>
      <c r="B52" s="105"/>
      <c r="C52" s="101"/>
      <c r="D52" s="96"/>
      <c r="E52" s="96"/>
      <c r="F52" s="109"/>
      <c r="G52" s="107">
        <f t="shared" si="0"/>
        <v>0</v>
      </c>
      <c r="H52" s="99">
        <f t="shared" si="1"/>
        <v>0</v>
      </c>
      <c r="I52" s="116"/>
    </row>
    <row r="53" spans="1:9" ht="20.45" hidden="1" customHeight="1" outlineLevel="1" x14ac:dyDescent="0.25">
      <c r="A53" s="101"/>
      <c r="B53" s="105"/>
      <c r="C53" s="101"/>
      <c r="D53" s="96"/>
      <c r="E53" s="96"/>
      <c r="F53" s="109"/>
      <c r="G53" s="107">
        <f t="shared" si="0"/>
        <v>0</v>
      </c>
      <c r="H53" s="99">
        <f t="shared" si="1"/>
        <v>0</v>
      </c>
      <c r="I53" s="116"/>
    </row>
    <row r="54" spans="1:9" ht="20.45" hidden="1" customHeight="1" outlineLevel="1" x14ac:dyDescent="0.25">
      <c r="A54" s="101"/>
      <c r="B54" s="105"/>
      <c r="C54" s="101"/>
      <c r="D54" s="96"/>
      <c r="E54" s="96"/>
      <c r="F54" s="109"/>
      <c r="G54" s="107">
        <f t="shared" si="0"/>
        <v>0</v>
      </c>
      <c r="H54" s="99">
        <f t="shared" si="1"/>
        <v>0</v>
      </c>
      <c r="I54" s="116"/>
    </row>
    <row r="55" spans="1:9" ht="20.45" hidden="1" customHeight="1" outlineLevel="1" x14ac:dyDescent="0.25">
      <c r="A55" s="101"/>
      <c r="B55" s="105"/>
      <c r="C55" s="101"/>
      <c r="D55" s="96"/>
      <c r="E55" s="96"/>
      <c r="F55" s="109"/>
      <c r="G55" s="107">
        <f t="shared" si="0"/>
        <v>0</v>
      </c>
      <c r="H55" s="99">
        <f t="shared" si="1"/>
        <v>0</v>
      </c>
      <c r="I55" s="116"/>
    </row>
    <row r="56" spans="1:9" ht="20.45" hidden="1" customHeight="1" outlineLevel="1" x14ac:dyDescent="0.25">
      <c r="A56" s="101"/>
      <c r="B56" s="105"/>
      <c r="C56" s="101"/>
      <c r="D56" s="96"/>
      <c r="E56" s="96"/>
      <c r="F56" s="109"/>
      <c r="G56" s="107">
        <f t="shared" si="0"/>
        <v>0</v>
      </c>
      <c r="H56" s="99">
        <f t="shared" si="1"/>
        <v>0</v>
      </c>
      <c r="I56" s="116"/>
    </row>
    <row r="57" spans="1:9" ht="20.45" hidden="1" customHeight="1" outlineLevel="1" x14ac:dyDescent="0.25">
      <c r="A57" s="101"/>
      <c r="B57" s="105"/>
      <c r="C57" s="101"/>
      <c r="D57" s="96"/>
      <c r="E57" s="96"/>
      <c r="F57" s="109"/>
      <c r="G57" s="107">
        <f t="shared" si="0"/>
        <v>0</v>
      </c>
      <c r="H57" s="99">
        <f t="shared" si="1"/>
        <v>0</v>
      </c>
      <c r="I57" s="116"/>
    </row>
    <row r="58" spans="1:9" ht="20.45" hidden="1" customHeight="1" outlineLevel="1" x14ac:dyDescent="0.25">
      <c r="A58" s="101"/>
      <c r="B58" s="105"/>
      <c r="C58" s="101"/>
      <c r="D58" s="96"/>
      <c r="E58" s="96"/>
      <c r="F58" s="109"/>
      <c r="G58" s="107">
        <f t="shared" si="0"/>
        <v>0</v>
      </c>
      <c r="H58" s="99">
        <f t="shared" si="1"/>
        <v>0</v>
      </c>
      <c r="I58" s="116"/>
    </row>
    <row r="59" spans="1:9" ht="20.45" customHeight="1" collapsed="1" thickBot="1" x14ac:dyDescent="0.3">
      <c r="A59" s="100"/>
      <c r="B59" s="106"/>
      <c r="C59" s="100"/>
      <c r="D59" s="97"/>
      <c r="E59" s="97"/>
      <c r="F59" s="110"/>
      <c r="G59" s="107">
        <f t="shared" si="0"/>
        <v>0</v>
      </c>
      <c r="H59" s="99">
        <f t="shared" si="1"/>
        <v>0</v>
      </c>
      <c r="I59" s="117"/>
    </row>
    <row r="60" spans="1:9" ht="34.15" customHeight="1" thickBot="1" x14ac:dyDescent="0.3">
      <c r="A60" s="114" t="s">
        <v>56</v>
      </c>
      <c r="B60" s="113">
        <f>SUM(B14:B59)</f>
        <v>0</v>
      </c>
      <c r="C60" s="111">
        <f t="shared" ref="C60:F60" si="2">SUM(C14:C59)</f>
        <v>0</v>
      </c>
      <c r="D60" s="112">
        <f t="shared" si="2"/>
        <v>0</v>
      </c>
      <c r="E60" s="112">
        <f t="shared" si="2"/>
        <v>0</v>
      </c>
      <c r="F60" s="113">
        <f t="shared" si="2"/>
        <v>0</v>
      </c>
      <c r="G60" s="118">
        <f>IFERROR((H60/B60*1000),0)</f>
        <v>0</v>
      </c>
      <c r="H60" s="102">
        <f>SUM(H14:H59)</f>
        <v>0</v>
      </c>
      <c r="I60" s="14"/>
    </row>
    <row r="61" spans="1:9" x14ac:dyDescent="0.25">
      <c r="A61" s="14"/>
      <c r="B61" s="14"/>
      <c r="C61" s="14"/>
      <c r="D61" s="14"/>
      <c r="E61" s="14"/>
      <c r="F61" s="14"/>
      <c r="G61" s="14"/>
      <c r="H61" s="14"/>
      <c r="I61" s="14"/>
    </row>
    <row r="62" spans="1:9" x14ac:dyDescent="0.25">
      <c r="A62" s="14"/>
      <c r="B62" s="14"/>
      <c r="C62" s="14"/>
      <c r="D62" s="14"/>
      <c r="E62" s="14"/>
      <c r="F62" s="14"/>
      <c r="G62" s="14"/>
      <c r="H62" s="14"/>
      <c r="I62" s="14"/>
    </row>
    <row r="63" spans="1:9" x14ac:dyDescent="0.25">
      <c r="A63" s="14"/>
      <c r="B63" s="14"/>
      <c r="C63" s="14"/>
      <c r="D63" s="14"/>
      <c r="E63" s="14"/>
      <c r="F63" s="14"/>
      <c r="G63" s="14"/>
      <c r="H63" s="14"/>
      <c r="I63" s="14"/>
    </row>
    <row r="64" spans="1:9" x14ac:dyDescent="0.25">
      <c r="A64" s="14"/>
      <c r="B64" s="14"/>
      <c r="C64" s="14"/>
      <c r="D64" s="14"/>
      <c r="E64" s="14"/>
      <c r="F64" s="14"/>
      <c r="G64" s="14"/>
      <c r="H64" s="14"/>
      <c r="I64" s="14"/>
    </row>
    <row r="65" spans="1:9" x14ac:dyDescent="0.25">
      <c r="A65" s="14"/>
      <c r="B65" s="14"/>
      <c r="C65" s="14"/>
      <c r="D65" s="14"/>
      <c r="E65" s="14"/>
      <c r="F65" s="14"/>
      <c r="G65" s="14"/>
      <c r="H65" s="14"/>
      <c r="I65" s="14"/>
    </row>
    <row r="66" spans="1:9" x14ac:dyDescent="0.25">
      <c r="A66" s="14"/>
      <c r="B66" s="14"/>
      <c r="C66" s="14"/>
      <c r="D66" s="14"/>
      <c r="E66" s="14"/>
      <c r="F66" s="14"/>
      <c r="G66" s="14"/>
      <c r="H66" s="14"/>
      <c r="I66" s="14"/>
    </row>
    <row r="67" spans="1:9" x14ac:dyDescent="0.25">
      <c r="A67" s="14"/>
      <c r="B67" s="14"/>
      <c r="C67" s="14"/>
      <c r="D67" s="14"/>
      <c r="E67" s="14"/>
      <c r="F67" s="14"/>
      <c r="G67" s="14"/>
      <c r="H67" s="14"/>
      <c r="I67" s="14"/>
    </row>
    <row r="68" spans="1:9" x14ac:dyDescent="0.25">
      <c r="A68" s="14"/>
      <c r="B68" s="14"/>
      <c r="C68" s="14"/>
      <c r="D68" s="14"/>
      <c r="E68" s="14"/>
      <c r="F68" s="14"/>
      <c r="G68" s="14"/>
      <c r="H68" s="14"/>
      <c r="I68" s="14"/>
    </row>
    <row r="69" spans="1:9" x14ac:dyDescent="0.25">
      <c r="A69" s="14"/>
      <c r="B69" s="14"/>
      <c r="C69" s="14"/>
      <c r="D69" s="14"/>
      <c r="E69" s="14"/>
      <c r="F69" s="14"/>
      <c r="G69" s="14"/>
      <c r="H69" s="14"/>
      <c r="I69" s="14"/>
    </row>
  </sheetData>
  <sheetProtection algorithmName="SHA-512" hashValue="QQwYudm0TK+c2g4nPjCUBjQKWpw9orVh11ZMOdus/Lj1d7jCjDvHaUAT0DD866oHfRH6tyJtLIVGHfidEeGBaw==" saltValue="eCa2DqSH7LY5roSwANU3Ew==" spinCount="100000" sheet="1" objects="1" scenarios="1"/>
  <dataConsolidate/>
  <mergeCells count="9">
    <mergeCell ref="B12:B13"/>
    <mergeCell ref="A2:B2"/>
    <mergeCell ref="A1:I1"/>
    <mergeCell ref="A6:I6"/>
    <mergeCell ref="C12:F12"/>
    <mergeCell ref="G12:G13"/>
    <mergeCell ref="H12:H13"/>
    <mergeCell ref="I12:I13"/>
    <mergeCell ref="A12:A13"/>
  </mergeCells>
  <phoneticPr fontId="35" type="noConversion"/>
  <pageMargins left="0.25" right="0.25" top="0.75" bottom="0.75" header="0.3" footer="0.3"/>
  <pageSetup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3A6A0-575B-4F0A-B012-232FC54F1BEF}">
  <dimension ref="A1:X40"/>
  <sheetViews>
    <sheetView workbookViewId="0">
      <selection activeCell="H32" sqref="H32"/>
    </sheetView>
  </sheetViews>
  <sheetFormatPr baseColWidth="10" defaultColWidth="11.5703125" defaultRowHeight="13.5" x14ac:dyDescent="0.25"/>
  <cols>
    <col min="1" max="16384" width="11.5703125" style="13"/>
  </cols>
  <sheetData>
    <row r="1" spans="1:24" s="11" customFormat="1" ht="12.75" x14ac:dyDescent="0.2">
      <c r="A1" s="156" t="s">
        <v>17</v>
      </c>
      <c r="B1" s="9"/>
      <c r="C1" s="9"/>
      <c r="D1" s="9"/>
      <c r="E1" s="9"/>
      <c r="F1" s="9"/>
      <c r="G1" s="9"/>
      <c r="H1" s="9"/>
      <c r="I1" s="9"/>
      <c r="J1" s="9"/>
      <c r="K1" s="9"/>
      <c r="L1" s="9"/>
      <c r="M1" s="31"/>
      <c r="N1" s="31"/>
      <c r="O1" s="31"/>
      <c r="P1" s="31"/>
      <c r="Q1" s="31"/>
      <c r="R1" s="31"/>
      <c r="S1" s="31"/>
      <c r="T1" s="31"/>
      <c r="U1" s="31"/>
      <c r="V1" s="31"/>
      <c r="W1" s="31"/>
      <c r="X1" s="31"/>
    </row>
    <row r="2" spans="1:24" s="31" customFormat="1" ht="12.75" x14ac:dyDescent="0.2">
      <c r="A2" s="94"/>
      <c r="B2" s="29"/>
      <c r="C2" s="29"/>
      <c r="D2" s="29"/>
      <c r="E2" s="29"/>
      <c r="F2" s="29"/>
      <c r="G2" s="29"/>
      <c r="H2" s="29"/>
      <c r="I2" s="29"/>
      <c r="J2" s="29"/>
      <c r="K2" s="29"/>
      <c r="L2" s="29"/>
    </row>
    <row r="3" spans="1:24" s="151" customFormat="1" ht="12.75" x14ac:dyDescent="0.2">
      <c r="A3" s="32" t="s">
        <v>128</v>
      </c>
      <c r="B3" s="32"/>
      <c r="C3" s="32"/>
      <c r="D3" s="32"/>
      <c r="E3" s="32"/>
      <c r="F3" s="32"/>
      <c r="G3" s="32"/>
      <c r="H3" s="32"/>
      <c r="I3" s="32"/>
      <c r="J3" s="32"/>
      <c r="K3" s="32"/>
      <c r="L3" s="32"/>
      <c r="M3" s="32"/>
      <c r="N3" s="32"/>
      <c r="O3" s="32"/>
      <c r="P3" s="32"/>
      <c r="Q3" s="32"/>
      <c r="R3" s="32"/>
      <c r="S3" s="32"/>
      <c r="T3" s="32"/>
      <c r="U3" s="32"/>
      <c r="V3" s="32"/>
      <c r="W3" s="32"/>
      <c r="X3" s="32"/>
    </row>
    <row r="4" spans="1:24" s="11" customFormat="1" ht="12.75" x14ac:dyDescent="0.2">
      <c r="A4" s="202" t="s">
        <v>8</v>
      </c>
      <c r="B4" s="202"/>
      <c r="C4" s="202"/>
      <c r="D4" s="202"/>
      <c r="E4" s="202"/>
      <c r="F4" s="202"/>
      <c r="G4" s="202"/>
      <c r="H4" s="202"/>
      <c r="I4" s="202"/>
      <c r="J4" s="202"/>
      <c r="K4" s="202"/>
      <c r="L4" s="202"/>
      <c r="M4" s="31"/>
      <c r="N4" s="31"/>
      <c r="O4" s="31"/>
      <c r="P4" s="31"/>
      <c r="Q4" s="31"/>
      <c r="R4" s="31"/>
      <c r="S4" s="31"/>
      <c r="T4" s="31"/>
      <c r="U4" s="31"/>
      <c r="V4" s="31"/>
      <c r="W4" s="31"/>
      <c r="X4" s="31"/>
    </row>
    <row r="5" spans="1:24" s="11" customFormat="1" ht="12.75" x14ac:dyDescent="0.2">
      <c r="A5" s="29"/>
      <c r="B5" s="31"/>
      <c r="C5" s="29"/>
      <c r="D5" s="29"/>
      <c r="E5" s="29"/>
      <c r="F5" s="29"/>
      <c r="G5" s="29"/>
      <c r="H5" s="31"/>
      <c r="I5" s="31"/>
      <c r="J5" s="31"/>
      <c r="K5" s="31"/>
      <c r="L5" s="31"/>
      <c r="M5" s="31"/>
      <c r="N5" s="31"/>
      <c r="O5" s="31"/>
      <c r="P5" s="31"/>
      <c r="Q5" s="31"/>
      <c r="R5" s="31"/>
      <c r="S5" s="31"/>
      <c r="T5" s="31"/>
      <c r="U5" s="31"/>
      <c r="V5" s="31"/>
      <c r="W5" s="31"/>
      <c r="X5" s="31"/>
    </row>
    <row r="6" spans="1:24" s="151" customFormat="1" ht="12.75" x14ac:dyDescent="0.2">
      <c r="A6" s="147" t="s">
        <v>129</v>
      </c>
      <c r="B6" s="32"/>
      <c r="C6" s="152"/>
      <c r="D6" s="152"/>
      <c r="E6" s="152"/>
      <c r="F6" s="152"/>
      <c r="G6" s="152"/>
      <c r="H6" s="32"/>
      <c r="I6" s="32"/>
      <c r="J6" s="32"/>
      <c r="K6" s="32"/>
      <c r="L6" s="32"/>
      <c r="M6" s="32"/>
      <c r="N6" s="32"/>
      <c r="O6" s="32"/>
      <c r="P6" s="32"/>
      <c r="Q6" s="32"/>
      <c r="R6" s="32"/>
      <c r="S6" s="32"/>
      <c r="T6" s="32"/>
      <c r="U6" s="32"/>
      <c r="V6" s="32"/>
      <c r="W6" s="32"/>
      <c r="X6" s="32"/>
    </row>
    <row r="7" spans="1:24" s="11" customFormat="1" ht="12.75" x14ac:dyDescent="0.2">
      <c r="A7" s="202" t="s">
        <v>9</v>
      </c>
      <c r="B7" s="202"/>
      <c r="C7" s="202"/>
      <c r="D7" s="202"/>
      <c r="E7" s="202"/>
      <c r="F7" s="202"/>
      <c r="G7" s="202"/>
      <c r="H7" s="202"/>
      <c r="I7" s="202"/>
      <c r="J7" s="202"/>
      <c r="K7" s="202"/>
      <c r="L7" s="202"/>
      <c r="M7" s="31"/>
      <c r="N7" s="31"/>
      <c r="O7" s="31"/>
      <c r="P7" s="31"/>
      <c r="Q7" s="31"/>
      <c r="R7" s="31"/>
      <c r="S7" s="31"/>
      <c r="T7" s="31"/>
      <c r="U7" s="31"/>
      <c r="V7" s="31"/>
      <c r="W7" s="31"/>
      <c r="X7" s="31"/>
    </row>
    <row r="8" spans="1:24" s="11" customFormat="1" ht="12.75" x14ac:dyDescent="0.2">
      <c r="A8" s="31"/>
      <c r="B8" s="31"/>
      <c r="C8" s="31"/>
      <c r="D8" s="31"/>
      <c r="E8" s="31"/>
      <c r="F8" s="31"/>
      <c r="G8" s="31"/>
      <c r="H8" s="31"/>
      <c r="I8" s="31"/>
      <c r="J8" s="31"/>
      <c r="K8" s="31"/>
      <c r="L8" s="31"/>
      <c r="M8" s="31"/>
      <c r="N8" s="31"/>
      <c r="O8" s="31"/>
      <c r="P8" s="31"/>
      <c r="Q8" s="31"/>
      <c r="R8" s="31"/>
      <c r="S8" s="31"/>
      <c r="T8" s="31"/>
      <c r="U8" s="31"/>
      <c r="V8" s="31"/>
      <c r="W8" s="31"/>
      <c r="X8" s="31"/>
    </row>
    <row r="9" spans="1:24" s="151" customFormat="1" ht="12.75" x14ac:dyDescent="0.2">
      <c r="A9" s="32" t="s">
        <v>130</v>
      </c>
      <c r="B9" s="32"/>
      <c r="C9" s="32"/>
      <c r="D9" s="32"/>
      <c r="E9" s="32"/>
      <c r="F9" s="32"/>
      <c r="G9" s="32"/>
      <c r="H9" s="32"/>
      <c r="I9" s="32"/>
      <c r="J9" s="32"/>
      <c r="K9" s="32"/>
      <c r="L9" s="32"/>
      <c r="M9" s="32"/>
      <c r="N9" s="32"/>
      <c r="O9" s="32"/>
      <c r="P9" s="32"/>
      <c r="Q9" s="32"/>
      <c r="R9" s="32"/>
      <c r="S9" s="32"/>
      <c r="T9" s="32"/>
      <c r="U9" s="32"/>
      <c r="V9" s="32"/>
      <c r="W9" s="32"/>
      <c r="X9" s="32"/>
    </row>
    <row r="10" spans="1:24" s="11" customFormat="1" ht="12.75" x14ac:dyDescent="0.2">
      <c r="A10" s="202" t="s">
        <v>43</v>
      </c>
      <c r="B10" s="202"/>
      <c r="C10" s="202"/>
      <c r="D10" s="202"/>
      <c r="E10" s="202"/>
      <c r="F10" s="202"/>
      <c r="G10" s="202"/>
      <c r="H10" s="202"/>
      <c r="I10" s="202"/>
      <c r="J10" s="202"/>
      <c r="K10" s="202"/>
      <c r="L10" s="202"/>
      <c r="M10" s="31"/>
      <c r="N10" s="31"/>
      <c r="O10" s="31"/>
      <c r="P10" s="31"/>
      <c r="Q10" s="31"/>
      <c r="R10" s="31"/>
      <c r="S10" s="31"/>
      <c r="T10" s="31"/>
      <c r="U10" s="31"/>
      <c r="V10" s="31"/>
      <c r="W10" s="31"/>
      <c r="X10" s="31"/>
    </row>
    <row r="11" spans="1:24" s="11" customFormat="1" ht="12.75" x14ac:dyDescent="0.2">
      <c r="A11" s="93"/>
      <c r="B11" s="31"/>
      <c r="C11" s="31"/>
      <c r="D11" s="31"/>
      <c r="E11" s="31"/>
      <c r="F11" s="31"/>
      <c r="G11" s="31"/>
      <c r="H11" s="31"/>
      <c r="I11" s="31"/>
      <c r="J11" s="31"/>
      <c r="K11" s="31"/>
      <c r="L11" s="31"/>
      <c r="M11" s="31"/>
      <c r="N11" s="31"/>
      <c r="O11" s="31"/>
      <c r="P11" s="31"/>
      <c r="Q11" s="31"/>
      <c r="R11" s="31"/>
      <c r="S11" s="31"/>
      <c r="T11" s="31"/>
      <c r="U11" s="31"/>
      <c r="V11" s="31"/>
      <c r="W11" s="31"/>
      <c r="X11" s="31"/>
    </row>
    <row r="12" spans="1:24" s="11" customFormat="1" ht="12.75" x14ac:dyDescent="0.2">
      <c r="A12" s="156" t="s">
        <v>88</v>
      </c>
      <c r="B12" s="9"/>
      <c r="C12" s="9"/>
      <c r="D12" s="9"/>
      <c r="E12" s="9"/>
      <c r="F12" s="9"/>
      <c r="G12" s="9"/>
      <c r="H12" s="9"/>
      <c r="I12" s="9"/>
      <c r="J12" s="9"/>
      <c r="K12" s="9"/>
      <c r="L12" s="9"/>
      <c r="M12" s="31"/>
      <c r="N12" s="31"/>
      <c r="O12" s="31"/>
      <c r="P12" s="31"/>
      <c r="Q12" s="31"/>
      <c r="R12" s="31"/>
      <c r="S12" s="31"/>
      <c r="T12" s="31"/>
      <c r="U12" s="31"/>
      <c r="V12" s="31"/>
      <c r="W12" s="31"/>
      <c r="X12" s="31"/>
    </row>
    <row r="13" spans="1:24" s="11" customFormat="1" ht="12.75"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row>
    <row r="14" spans="1:24" s="11" customFormat="1" ht="27.6" customHeight="1" x14ac:dyDescent="0.2">
      <c r="A14" s="203" t="s">
        <v>89</v>
      </c>
      <c r="B14" s="203"/>
      <c r="C14" s="203"/>
      <c r="D14" s="203"/>
      <c r="E14" s="203"/>
      <c r="F14" s="203"/>
      <c r="G14" s="203"/>
      <c r="H14" s="203"/>
      <c r="I14" s="203"/>
      <c r="J14" s="203"/>
      <c r="K14" s="203"/>
      <c r="L14" s="203"/>
      <c r="M14" s="31"/>
      <c r="N14" s="31"/>
      <c r="O14" s="31"/>
      <c r="P14" s="31"/>
      <c r="Q14" s="31"/>
      <c r="R14" s="31"/>
      <c r="S14" s="31"/>
      <c r="T14" s="31"/>
      <c r="U14" s="31"/>
      <c r="V14" s="31"/>
      <c r="W14" s="31"/>
      <c r="X14" s="31"/>
    </row>
    <row r="15" spans="1:24" x14ac:dyDescent="0.25">
      <c r="A15" s="52"/>
      <c r="B15" s="52"/>
      <c r="C15" s="52"/>
      <c r="D15" s="52"/>
      <c r="E15" s="52"/>
      <c r="F15" s="52"/>
      <c r="G15" s="52"/>
      <c r="H15" s="52"/>
      <c r="I15" s="52"/>
      <c r="J15" s="52"/>
      <c r="K15" s="52"/>
      <c r="L15" s="52"/>
      <c r="M15" s="52"/>
      <c r="N15" s="52"/>
      <c r="O15" s="52"/>
      <c r="P15" s="52"/>
      <c r="Q15" s="52"/>
      <c r="R15" s="52"/>
      <c r="S15" s="52"/>
      <c r="T15" s="52"/>
      <c r="U15" s="52"/>
      <c r="V15" s="52"/>
      <c r="W15" s="52"/>
      <c r="X15" s="52"/>
    </row>
    <row r="16" spans="1:24" x14ac:dyDescent="0.25">
      <c r="A16" s="32" t="s">
        <v>91</v>
      </c>
      <c r="B16" s="31"/>
      <c r="C16" s="29"/>
      <c r="D16" s="29"/>
      <c r="E16" s="29"/>
      <c r="F16" s="29"/>
      <c r="G16" s="29"/>
      <c r="H16" s="31"/>
      <c r="I16" s="31"/>
      <c r="J16" s="52"/>
      <c r="K16" s="52"/>
      <c r="L16" s="52"/>
      <c r="M16" s="52"/>
      <c r="N16" s="52"/>
      <c r="O16" s="52"/>
      <c r="P16" s="52"/>
      <c r="Q16" s="52"/>
      <c r="R16" s="52"/>
      <c r="S16" s="52"/>
      <c r="T16" s="52"/>
      <c r="U16" s="52"/>
      <c r="V16" s="52"/>
      <c r="W16" s="52"/>
      <c r="X16" s="52"/>
    </row>
    <row r="17" spans="1:24" x14ac:dyDescent="0.25">
      <c r="A17" s="202" t="s">
        <v>8</v>
      </c>
      <c r="B17" s="202"/>
      <c r="C17" s="202"/>
      <c r="D17" s="202"/>
      <c r="E17" s="202"/>
      <c r="F17" s="202"/>
      <c r="G17" s="202"/>
      <c r="H17" s="202"/>
      <c r="I17" s="202"/>
      <c r="J17" s="202"/>
      <c r="K17" s="202"/>
      <c r="L17" s="202"/>
      <c r="M17" s="52"/>
      <c r="N17" s="52"/>
      <c r="O17" s="52"/>
      <c r="P17" s="52"/>
      <c r="Q17" s="52"/>
      <c r="R17" s="52"/>
      <c r="S17" s="52"/>
      <c r="T17" s="52"/>
      <c r="U17" s="52"/>
      <c r="V17" s="52"/>
      <c r="W17" s="52"/>
      <c r="X17" s="52"/>
    </row>
    <row r="18" spans="1:24" x14ac:dyDescent="0.25">
      <c r="A18" s="52"/>
      <c r="B18" s="52"/>
      <c r="C18" s="52"/>
      <c r="D18" s="52"/>
      <c r="E18" s="52"/>
      <c r="F18" s="52"/>
      <c r="G18" s="52"/>
      <c r="H18" s="52"/>
      <c r="I18" s="52"/>
      <c r="J18" s="52"/>
      <c r="K18" s="52"/>
      <c r="L18" s="52"/>
      <c r="M18" s="52"/>
      <c r="N18" s="52"/>
      <c r="O18" s="52"/>
      <c r="P18" s="52"/>
      <c r="Q18" s="52"/>
      <c r="R18" s="52"/>
      <c r="S18" s="52"/>
      <c r="T18" s="52"/>
      <c r="U18" s="52"/>
      <c r="V18" s="52"/>
      <c r="W18" s="52"/>
      <c r="X18" s="52"/>
    </row>
    <row r="19" spans="1:24" x14ac:dyDescent="0.25">
      <c r="A19" s="31" t="s">
        <v>90</v>
      </c>
      <c r="B19" s="52"/>
      <c r="C19" s="52"/>
      <c r="D19" s="52"/>
      <c r="E19" s="52"/>
      <c r="F19" s="52"/>
      <c r="G19" s="52"/>
      <c r="H19" s="52"/>
      <c r="I19" s="52"/>
      <c r="J19" s="52"/>
      <c r="K19" s="52"/>
      <c r="L19" s="52"/>
      <c r="M19" s="52"/>
      <c r="N19" s="52"/>
      <c r="O19" s="52"/>
      <c r="P19" s="52"/>
      <c r="Q19" s="52"/>
      <c r="R19" s="52"/>
      <c r="S19" s="52"/>
      <c r="T19" s="52"/>
      <c r="U19" s="52"/>
      <c r="V19" s="52"/>
      <c r="W19" s="52"/>
      <c r="X19" s="52"/>
    </row>
    <row r="20" spans="1:24" x14ac:dyDescent="0.25">
      <c r="A20" s="202" t="s">
        <v>54</v>
      </c>
      <c r="B20" s="202"/>
      <c r="C20" s="202"/>
      <c r="D20" s="202"/>
      <c r="E20" s="202"/>
      <c r="F20" s="202"/>
      <c r="G20" s="202"/>
      <c r="H20" s="202"/>
      <c r="I20" s="202"/>
      <c r="J20" s="202"/>
      <c r="K20" s="202"/>
      <c r="L20" s="202"/>
      <c r="M20" s="52"/>
      <c r="N20" s="52"/>
      <c r="O20" s="52"/>
      <c r="P20" s="52"/>
      <c r="Q20" s="52"/>
      <c r="R20" s="52"/>
      <c r="S20" s="52"/>
      <c r="T20" s="52"/>
      <c r="U20" s="52"/>
      <c r="V20" s="52"/>
      <c r="W20" s="52"/>
      <c r="X20" s="52"/>
    </row>
    <row r="21" spans="1:24" x14ac:dyDescent="0.25">
      <c r="A21" s="52"/>
      <c r="B21" s="52"/>
      <c r="C21" s="52"/>
      <c r="D21" s="52"/>
      <c r="E21" s="52"/>
      <c r="F21" s="52"/>
      <c r="G21" s="52"/>
      <c r="H21" s="52"/>
      <c r="I21" s="52"/>
      <c r="J21" s="52"/>
      <c r="K21" s="52"/>
      <c r="L21" s="52"/>
      <c r="M21" s="52"/>
      <c r="N21" s="52"/>
      <c r="O21" s="52"/>
      <c r="P21" s="52"/>
      <c r="Q21" s="52"/>
      <c r="R21" s="52"/>
      <c r="S21" s="52"/>
      <c r="T21" s="52"/>
      <c r="U21" s="52"/>
      <c r="V21" s="52"/>
      <c r="W21" s="52"/>
      <c r="X21" s="52"/>
    </row>
    <row r="22" spans="1:24" x14ac:dyDescent="0.25">
      <c r="A22" s="52"/>
      <c r="B22" s="52"/>
      <c r="C22" s="52"/>
      <c r="D22" s="52"/>
      <c r="E22" s="52"/>
      <c r="F22" s="52"/>
      <c r="G22" s="52"/>
      <c r="H22" s="52"/>
      <c r="I22" s="52"/>
      <c r="J22" s="52"/>
      <c r="K22" s="52"/>
      <c r="L22" s="52"/>
      <c r="M22" s="52"/>
      <c r="N22" s="52"/>
      <c r="O22" s="52"/>
      <c r="P22" s="52"/>
      <c r="Q22" s="52"/>
      <c r="R22" s="52"/>
      <c r="S22" s="52"/>
      <c r="T22" s="52"/>
      <c r="U22" s="52"/>
      <c r="V22" s="52"/>
      <c r="W22" s="52"/>
      <c r="X22" s="52"/>
    </row>
    <row r="23" spans="1:24" x14ac:dyDescent="0.25">
      <c r="A23" s="52"/>
      <c r="B23" s="52"/>
      <c r="C23" s="52"/>
      <c r="D23" s="52"/>
      <c r="E23" s="52"/>
      <c r="F23" s="52"/>
      <c r="G23" s="52"/>
      <c r="H23" s="52"/>
      <c r="I23" s="52"/>
      <c r="J23" s="52"/>
      <c r="K23" s="52"/>
      <c r="L23" s="52"/>
      <c r="M23" s="52"/>
      <c r="N23" s="52"/>
      <c r="O23" s="52"/>
      <c r="P23" s="52"/>
      <c r="Q23" s="52"/>
      <c r="R23" s="52"/>
      <c r="S23" s="52"/>
      <c r="T23" s="52"/>
      <c r="U23" s="52"/>
      <c r="V23" s="52"/>
      <c r="W23" s="52"/>
      <c r="X23" s="52"/>
    </row>
    <row r="24" spans="1:24" x14ac:dyDescent="0.25">
      <c r="A24" s="31"/>
      <c r="B24" s="31"/>
      <c r="C24" s="52"/>
      <c r="D24" s="52"/>
      <c r="E24" s="52"/>
      <c r="F24" s="52"/>
      <c r="G24" s="52"/>
      <c r="H24" s="52"/>
      <c r="I24" s="52"/>
      <c r="J24" s="52"/>
      <c r="K24" s="52"/>
      <c r="L24" s="52"/>
      <c r="M24" s="52"/>
      <c r="N24" s="52"/>
      <c r="O24" s="52"/>
      <c r="P24" s="52"/>
      <c r="Q24" s="52"/>
      <c r="R24" s="52"/>
      <c r="S24" s="52"/>
      <c r="T24" s="52"/>
      <c r="U24" s="52"/>
      <c r="V24" s="52"/>
      <c r="W24" s="52"/>
      <c r="X24" s="52"/>
    </row>
    <row r="25" spans="1:24" x14ac:dyDescent="0.25">
      <c r="A25" s="52"/>
      <c r="B25" s="52"/>
      <c r="C25" s="52"/>
      <c r="D25" s="52"/>
      <c r="E25" s="52"/>
      <c r="F25" s="52"/>
      <c r="G25" s="52"/>
      <c r="H25" s="52"/>
      <c r="I25" s="52"/>
      <c r="J25" s="52"/>
      <c r="K25" s="52"/>
      <c r="L25" s="52"/>
      <c r="M25" s="52"/>
      <c r="N25" s="52"/>
      <c r="O25" s="52"/>
      <c r="P25" s="52"/>
      <c r="Q25" s="52"/>
      <c r="R25" s="52"/>
      <c r="S25" s="52"/>
      <c r="T25" s="52"/>
      <c r="U25" s="52"/>
      <c r="V25" s="52"/>
      <c r="W25" s="52"/>
      <c r="X25" s="52"/>
    </row>
    <row r="26" spans="1:24" x14ac:dyDescent="0.25">
      <c r="A26" s="52"/>
      <c r="B26" s="52"/>
      <c r="C26" s="52"/>
      <c r="D26" s="52"/>
      <c r="E26" s="52"/>
      <c r="F26" s="52"/>
      <c r="G26" s="52"/>
      <c r="H26" s="52"/>
      <c r="I26" s="52"/>
      <c r="J26" s="52"/>
      <c r="K26" s="52"/>
      <c r="L26" s="52"/>
      <c r="M26" s="52"/>
      <c r="N26" s="52"/>
      <c r="O26" s="52"/>
      <c r="P26" s="52"/>
      <c r="Q26" s="52"/>
      <c r="R26" s="52"/>
      <c r="S26" s="52"/>
      <c r="T26" s="52"/>
      <c r="U26" s="52"/>
      <c r="V26" s="52"/>
      <c r="W26" s="52"/>
      <c r="X26" s="52"/>
    </row>
    <row r="27" spans="1:24" x14ac:dyDescent="0.25">
      <c r="A27" s="52"/>
      <c r="B27" s="52"/>
      <c r="C27" s="52"/>
      <c r="D27" s="52"/>
      <c r="E27" s="52"/>
      <c r="F27" s="52"/>
      <c r="G27" s="52"/>
      <c r="H27" s="52"/>
      <c r="I27" s="52"/>
      <c r="J27" s="52"/>
      <c r="K27" s="52"/>
      <c r="L27" s="52"/>
      <c r="M27" s="52"/>
      <c r="N27" s="52"/>
      <c r="O27" s="52"/>
      <c r="P27" s="52"/>
      <c r="Q27" s="52"/>
      <c r="R27" s="52"/>
      <c r="S27" s="52"/>
      <c r="T27" s="52"/>
      <c r="U27" s="52"/>
      <c r="V27" s="52"/>
      <c r="W27" s="52"/>
      <c r="X27" s="52"/>
    </row>
    <row r="28" spans="1:24" x14ac:dyDescent="0.25">
      <c r="A28" s="52"/>
      <c r="B28" s="52"/>
      <c r="C28" s="52"/>
      <c r="D28" s="52"/>
      <c r="E28" s="52"/>
      <c r="F28" s="52"/>
      <c r="G28" s="52"/>
      <c r="H28" s="52"/>
      <c r="I28" s="52"/>
      <c r="J28" s="52"/>
      <c r="K28" s="52"/>
      <c r="L28" s="52"/>
      <c r="M28" s="52"/>
      <c r="N28" s="52"/>
      <c r="O28" s="52"/>
      <c r="P28" s="52"/>
      <c r="Q28" s="52"/>
      <c r="R28" s="52"/>
      <c r="S28" s="52"/>
      <c r="T28" s="52"/>
      <c r="U28" s="52"/>
      <c r="V28" s="52"/>
      <c r="W28" s="52"/>
      <c r="X28" s="52"/>
    </row>
    <row r="29" spans="1:24" x14ac:dyDescent="0.25">
      <c r="A29" s="52"/>
      <c r="B29" s="52"/>
      <c r="C29" s="52"/>
      <c r="D29" s="52"/>
      <c r="E29" s="52"/>
      <c r="F29" s="52"/>
      <c r="G29" s="52"/>
      <c r="H29" s="52"/>
      <c r="I29" s="52"/>
      <c r="J29" s="52"/>
      <c r="K29" s="52"/>
      <c r="L29" s="52"/>
      <c r="M29" s="52"/>
      <c r="N29" s="52"/>
      <c r="O29" s="52"/>
      <c r="P29" s="52"/>
      <c r="Q29" s="52"/>
      <c r="R29" s="52"/>
      <c r="S29" s="52"/>
      <c r="T29" s="52"/>
      <c r="U29" s="52"/>
      <c r="V29" s="52"/>
      <c r="W29" s="52"/>
      <c r="X29" s="52"/>
    </row>
    <row r="30" spans="1:24" x14ac:dyDescent="0.25">
      <c r="A30" s="52"/>
      <c r="B30" s="52"/>
      <c r="C30" s="52"/>
      <c r="D30" s="52"/>
      <c r="E30" s="52"/>
      <c r="F30" s="52"/>
      <c r="G30" s="52"/>
      <c r="H30" s="52"/>
      <c r="I30" s="52"/>
      <c r="J30" s="52"/>
      <c r="K30" s="52"/>
      <c r="L30" s="52"/>
      <c r="M30" s="52"/>
      <c r="N30" s="52"/>
      <c r="O30" s="52"/>
      <c r="P30" s="52"/>
      <c r="Q30" s="52"/>
      <c r="R30" s="52"/>
      <c r="S30" s="52"/>
      <c r="T30" s="52"/>
      <c r="U30" s="52"/>
      <c r="V30" s="52"/>
      <c r="W30" s="52"/>
      <c r="X30" s="52"/>
    </row>
    <row r="31" spans="1:24" x14ac:dyDescent="0.25">
      <c r="A31" s="52"/>
      <c r="B31" s="52"/>
      <c r="C31" s="52"/>
      <c r="D31" s="52"/>
      <c r="E31" s="52"/>
      <c r="F31" s="52"/>
      <c r="G31" s="52"/>
      <c r="H31" s="52"/>
      <c r="I31" s="52"/>
      <c r="J31" s="52"/>
      <c r="K31" s="52"/>
      <c r="L31" s="52"/>
      <c r="M31" s="52"/>
      <c r="N31" s="52"/>
      <c r="O31" s="52"/>
      <c r="P31" s="52"/>
      <c r="Q31" s="52"/>
      <c r="R31" s="52"/>
      <c r="S31" s="52"/>
      <c r="T31" s="52"/>
      <c r="U31" s="52"/>
      <c r="V31" s="52"/>
      <c r="W31" s="52"/>
      <c r="X31" s="52"/>
    </row>
    <row r="32" spans="1:24" x14ac:dyDescent="0.25">
      <c r="A32" s="52"/>
      <c r="B32" s="52"/>
      <c r="C32" s="52"/>
      <c r="D32" s="52"/>
      <c r="E32" s="52"/>
      <c r="F32" s="52"/>
      <c r="G32" s="52"/>
      <c r="H32" s="52"/>
      <c r="I32" s="52"/>
      <c r="J32" s="52"/>
      <c r="K32" s="52"/>
      <c r="L32" s="52"/>
      <c r="M32" s="52"/>
      <c r="N32" s="52"/>
      <c r="O32" s="52"/>
      <c r="P32" s="52"/>
      <c r="Q32" s="52"/>
      <c r="R32" s="52"/>
      <c r="S32" s="52"/>
      <c r="T32" s="52"/>
      <c r="U32" s="52"/>
      <c r="V32" s="52"/>
      <c r="W32" s="52"/>
      <c r="X32" s="52"/>
    </row>
    <row r="33" spans="1:24" x14ac:dyDescent="0.25">
      <c r="A33" s="52"/>
      <c r="B33" s="52"/>
      <c r="C33" s="52"/>
      <c r="D33" s="52"/>
      <c r="E33" s="52"/>
      <c r="F33" s="52"/>
      <c r="G33" s="52"/>
      <c r="H33" s="52"/>
      <c r="I33" s="52"/>
      <c r="J33" s="52"/>
      <c r="K33" s="52"/>
      <c r="L33" s="52"/>
      <c r="M33" s="52"/>
      <c r="N33" s="52"/>
      <c r="O33" s="52"/>
      <c r="P33" s="52"/>
      <c r="Q33" s="52"/>
      <c r="R33" s="52"/>
      <c r="S33" s="52"/>
      <c r="T33" s="52"/>
      <c r="U33" s="52"/>
      <c r="V33" s="52"/>
      <c r="W33" s="52"/>
      <c r="X33" s="52"/>
    </row>
    <row r="34" spans="1:24" x14ac:dyDescent="0.25">
      <c r="A34" s="52"/>
      <c r="B34" s="52"/>
      <c r="C34" s="52"/>
      <c r="D34" s="52"/>
      <c r="E34" s="52"/>
      <c r="F34" s="52"/>
      <c r="G34" s="52"/>
      <c r="H34" s="52"/>
      <c r="I34" s="52"/>
      <c r="J34" s="52"/>
      <c r="K34" s="52"/>
      <c r="L34" s="52"/>
      <c r="M34" s="52"/>
      <c r="N34" s="52"/>
      <c r="O34" s="52"/>
      <c r="P34" s="52"/>
      <c r="Q34" s="52"/>
      <c r="R34" s="52"/>
      <c r="S34" s="52"/>
      <c r="T34" s="52"/>
      <c r="U34" s="52"/>
      <c r="V34" s="52"/>
      <c r="W34" s="52"/>
      <c r="X34" s="52"/>
    </row>
    <row r="35" spans="1:24" x14ac:dyDescent="0.25">
      <c r="A35" s="52"/>
      <c r="B35" s="52"/>
      <c r="C35" s="52"/>
      <c r="D35" s="52"/>
      <c r="E35" s="52"/>
      <c r="F35" s="52"/>
      <c r="G35" s="52"/>
      <c r="H35" s="52"/>
      <c r="I35" s="52"/>
      <c r="J35" s="52"/>
      <c r="K35" s="52"/>
      <c r="L35" s="52"/>
      <c r="M35" s="52"/>
      <c r="N35" s="52"/>
      <c r="O35" s="52"/>
      <c r="P35" s="52"/>
      <c r="Q35" s="52"/>
      <c r="R35" s="52"/>
      <c r="S35" s="52"/>
      <c r="T35" s="52"/>
      <c r="U35" s="52"/>
      <c r="V35" s="52"/>
      <c r="W35" s="52"/>
      <c r="X35" s="52"/>
    </row>
    <row r="36" spans="1:24" x14ac:dyDescent="0.25">
      <c r="A36" s="52"/>
      <c r="B36" s="52"/>
      <c r="C36" s="52"/>
      <c r="D36" s="52"/>
      <c r="E36" s="52"/>
      <c r="F36" s="52"/>
      <c r="G36" s="52"/>
      <c r="H36" s="52"/>
      <c r="I36" s="52"/>
      <c r="J36" s="52"/>
      <c r="K36" s="52"/>
      <c r="L36" s="52"/>
      <c r="M36" s="52"/>
      <c r="N36" s="52"/>
      <c r="O36" s="52"/>
      <c r="P36" s="52"/>
      <c r="Q36" s="52"/>
      <c r="R36" s="52"/>
      <c r="S36" s="52"/>
      <c r="T36" s="52"/>
      <c r="U36" s="52"/>
      <c r="V36" s="52"/>
      <c r="W36" s="52"/>
      <c r="X36" s="52"/>
    </row>
    <row r="37" spans="1:24" x14ac:dyDescent="0.25">
      <c r="A37" s="52"/>
      <c r="B37" s="52"/>
      <c r="C37" s="52"/>
      <c r="D37" s="52"/>
      <c r="E37" s="52"/>
      <c r="F37" s="52"/>
      <c r="G37" s="52"/>
      <c r="H37" s="52"/>
      <c r="I37" s="52"/>
      <c r="J37" s="52"/>
      <c r="K37" s="52"/>
      <c r="L37" s="52"/>
      <c r="M37" s="52"/>
      <c r="N37" s="52"/>
      <c r="O37" s="52"/>
      <c r="P37" s="52"/>
      <c r="Q37" s="52"/>
      <c r="R37" s="52"/>
      <c r="S37" s="52"/>
      <c r="T37" s="52"/>
      <c r="U37" s="52"/>
      <c r="V37" s="52"/>
      <c r="W37" s="52"/>
      <c r="X37" s="52"/>
    </row>
    <row r="38" spans="1:24" x14ac:dyDescent="0.25">
      <c r="A38" s="52"/>
      <c r="B38" s="52"/>
      <c r="C38" s="52"/>
      <c r="D38" s="52"/>
      <c r="E38" s="52"/>
      <c r="F38" s="52"/>
      <c r="G38" s="52"/>
      <c r="H38" s="52"/>
      <c r="I38" s="52"/>
      <c r="J38" s="52"/>
      <c r="K38" s="52"/>
      <c r="L38" s="52"/>
      <c r="M38" s="52"/>
      <c r="N38" s="52"/>
      <c r="O38" s="52"/>
      <c r="P38" s="52"/>
      <c r="Q38" s="52"/>
      <c r="R38" s="52"/>
      <c r="S38" s="52"/>
      <c r="T38" s="52"/>
      <c r="U38" s="52"/>
      <c r="V38" s="52"/>
      <c r="W38" s="52"/>
      <c r="X38" s="52"/>
    </row>
    <row r="39" spans="1:24" x14ac:dyDescent="0.25">
      <c r="A39" s="52"/>
      <c r="B39" s="52"/>
      <c r="C39" s="52"/>
      <c r="D39" s="52"/>
      <c r="E39" s="52"/>
      <c r="F39" s="52"/>
      <c r="G39" s="52"/>
      <c r="H39" s="52"/>
      <c r="I39" s="52"/>
      <c r="J39" s="52"/>
      <c r="K39" s="52"/>
      <c r="L39" s="52"/>
      <c r="M39" s="52"/>
      <c r="N39" s="52"/>
      <c r="O39" s="52"/>
      <c r="P39" s="52"/>
      <c r="Q39" s="52"/>
      <c r="R39" s="52"/>
      <c r="S39" s="52"/>
      <c r="T39" s="52"/>
      <c r="U39" s="52"/>
      <c r="V39" s="52"/>
      <c r="W39" s="52"/>
      <c r="X39" s="52"/>
    </row>
    <row r="40" spans="1:24" x14ac:dyDescent="0.25">
      <c r="A40" s="52"/>
      <c r="B40" s="52"/>
      <c r="C40" s="52"/>
      <c r="D40" s="52"/>
      <c r="E40" s="52"/>
      <c r="F40" s="52"/>
      <c r="G40" s="52"/>
      <c r="H40" s="52"/>
      <c r="I40" s="52"/>
      <c r="J40" s="52"/>
      <c r="K40" s="52"/>
      <c r="L40" s="52"/>
      <c r="M40" s="52"/>
      <c r="N40" s="52"/>
      <c r="O40" s="52"/>
      <c r="P40" s="52"/>
      <c r="Q40" s="52"/>
      <c r="R40" s="52"/>
      <c r="S40" s="52"/>
      <c r="T40" s="52"/>
      <c r="U40" s="52"/>
      <c r="V40" s="52"/>
      <c r="W40" s="52"/>
      <c r="X40" s="52"/>
    </row>
  </sheetData>
  <sheetProtection algorithmName="SHA-512" hashValue="INtpsEepzuEis55DqzwDcz/V50eZWy2CoMB8hR8FGhOWxaxMo84YRT/RXUDq7bPNilSXhzPUJSX3mVZUNxu81w==" saltValue="Vl1KUkVOEXJ2fjqWvFGJyg==" spinCount="100000" sheet="1" objects="1" scenarios="1"/>
  <mergeCells count="6">
    <mergeCell ref="A20:L20"/>
    <mergeCell ref="A14:L14"/>
    <mergeCell ref="A4:L4"/>
    <mergeCell ref="A7:L7"/>
    <mergeCell ref="A10:L10"/>
    <mergeCell ref="A17:L17"/>
  </mergeCells>
  <hyperlinks>
    <hyperlink ref="A7" r:id="rId1" xr:uid="{18FC66E2-0441-4930-8A3D-2BA781A7C8A3}"/>
    <hyperlink ref="A10" r:id="rId2" xr:uid="{AF583BCA-D3A2-49FD-8B77-10015EA16850}"/>
    <hyperlink ref="A17" r:id="rId3" xr:uid="{0B56366F-19BE-4D7C-8CB8-BEECC7B4421B}"/>
    <hyperlink ref="A20" r:id="rId4" xr:uid="{3BCE5719-E716-47F4-B751-15A73003CB4C}"/>
    <hyperlink ref="A4" r:id="rId5" xr:uid="{C80E197A-F49A-42B7-87E2-3D862C21BED6}"/>
  </hyperlinks>
  <pageMargins left="0.7" right="0.7" top="0.75" bottom="0.75" header="0.3" footer="0.3"/>
  <pageSetup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0A2BD413EC844CBE01682A33B4AFE7" ma:contentTypeVersion="16" ma:contentTypeDescription="Crée un document." ma:contentTypeScope="" ma:versionID="3b91989424015b356c68eb111d701c01">
  <xsd:schema xmlns:xsd="http://www.w3.org/2001/XMLSchema" xmlns:xs="http://www.w3.org/2001/XMLSchema" xmlns:p="http://schemas.microsoft.com/office/2006/metadata/properties" xmlns:ns2="2786c7f6-ac13-479b-92ce-895e947e1bfa" xmlns:ns3="81030802-cd9e-41a9-8526-6061dd49e7ef" targetNamespace="http://schemas.microsoft.com/office/2006/metadata/properties" ma:root="true" ma:fieldsID="48515475752c68ecc4685a0d828c2681" ns2:_="" ns3:_="">
    <xsd:import namespace="2786c7f6-ac13-479b-92ce-895e947e1bfa"/>
    <xsd:import namespace="81030802-cd9e-41a9-8526-6061dd49e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6c7f6-ac13-479b-92ce-895e947e1b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0adf98a7-c2ad-4e5f-a329-8359866d1f1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030802-cd9e-41a9-8526-6061dd49e7ef"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9" nillable="true" ma:displayName="Taxonomy Catch All Column" ma:hidden="true" ma:list="{96b2328c-7747-4660-b775-952d5da796a8}" ma:internalName="TaxCatchAll" ma:showField="CatchAllData" ma:web="81030802-cd9e-41a9-8526-6061dd49e7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1030802-cd9e-41a9-8526-6061dd49e7ef" xsi:nil="true"/>
    <lcf76f155ced4ddcb4097134ff3c332f xmlns="2786c7f6-ac13-479b-92ce-895e947e1bf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6F3BB-D30A-4F0A-B289-8C819AF9CE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6c7f6-ac13-479b-92ce-895e947e1bfa"/>
    <ds:schemaRef ds:uri="81030802-cd9e-41a9-8526-6061dd49e7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BE37EF-590D-43B2-A7E8-0806984C99EC}">
  <ds:schemaRefs>
    <ds:schemaRef ds:uri="http://schemas.microsoft.com/office/2006/metadata/properties"/>
    <ds:schemaRef ds:uri="http://schemas.microsoft.com/office/infopath/2007/PartnerControls"/>
    <ds:schemaRef ds:uri="81030802-cd9e-41a9-8526-6061dd49e7ef"/>
    <ds:schemaRef ds:uri="2786c7f6-ac13-479b-92ce-895e947e1bfa"/>
  </ds:schemaRefs>
</ds:datastoreItem>
</file>

<file path=customXml/itemProps3.xml><?xml version="1.0" encoding="utf-8"?>
<ds:datastoreItem xmlns:ds="http://schemas.openxmlformats.org/officeDocument/2006/customXml" ds:itemID="{C55FEC65-44E8-4A05-94BD-CE5636D459BD}">
  <ds:schemaRefs>
    <ds:schemaRef ds:uri="http://schemas.microsoft.com/sharepoint/v3/contenttype/forms"/>
  </ds:schemaRefs>
</ds:datastoreItem>
</file>

<file path=docMetadata/LabelInfo.xml><?xml version="1.0" encoding="utf-8"?>
<clbl:labelList xmlns:clbl="http://schemas.microsoft.com/office/2020/mipLabelMetadata">
  <clbl:label id="{3143a543-edee-49dc-bd20-22d7a8454e52}" enabled="0" method="" siteId="{3143a543-edee-49dc-bd20-22d7a8454e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Introduction</vt:lpstr>
      <vt:lpstr>Rendement réel</vt:lpstr>
      <vt:lpstr>Rendement estimé</vt:lpstr>
      <vt:lpstr>Liste</vt:lpstr>
      <vt:lpstr>Rendement total</vt:lpstr>
      <vt:lpstr>Références</vt:lpstr>
      <vt:lpstr>'Rendement total'!Zone_d_impression</vt:lpstr>
    </vt:vector>
  </TitlesOfParts>
  <Company>MAPAQ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Tessier Johanne (DRCQ) (Drummondville)</dc:creator>
  <cp:lastModifiedBy>Tessier Johanne (DRCQ) (Drummondville)</cp:lastModifiedBy>
  <cp:lastPrinted>2025-11-05T19:40:55Z</cp:lastPrinted>
  <dcterms:created xsi:type="dcterms:W3CDTF">2025-08-20T14:46:45Z</dcterms:created>
  <dcterms:modified xsi:type="dcterms:W3CDTF">2026-03-25T13:18:06Z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0x010100950A2BD413EC844CBE01682A33B4AFE7</vt:lpwstr>
  </property>
</Properties>
</file>