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T:\_Groupes\RAP\1720_Communiques\DOCWORD\GC\2020\"/>
    </mc:Choice>
  </mc:AlternateContent>
  <xr:revisionPtr revIDLastSave="0" documentId="13_ncr:1_{D73B83F3-CBED-4ED0-A975-C5C38379D95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ites" sheetId="27" r:id="rId1"/>
    <sheet name="Oeufs 1er dépistage" sheetId="2" r:id="rId2"/>
    <sheet name="Oeufs 2e dépistage" sheetId="28" r:id="rId3"/>
    <sheet name="Oeufs 3e dépistage" sheetId="29" r:id="rId4"/>
    <sheet name="Oeufs 4" sheetId="30" state="hidden" r:id="rId5"/>
    <sheet name="Banque de données oeufs" sheetId="31" state="hidden" r:id="rId6"/>
    <sheet name="Banque de données larves" sheetId="35" state="hidden" r:id="rId7"/>
    <sheet name="Banque de données dommages" sheetId="36" state="hidden" r:id="rId8"/>
    <sheet name="Menus" sheetId="19" state="hidden" r:id="rId9"/>
  </sheets>
  <definedNames>
    <definedName name="_xlnm._FilterDatabase" localSheetId="7" hidden="1">'Banque de données dommages'!$B$2:$M$9</definedName>
    <definedName name="_xlnm._FilterDatabase" localSheetId="6" hidden="1">'Banque de données larves'!$B$2:$M$9</definedName>
    <definedName name="_xlnm._FilterDatabase" localSheetId="5" hidden="1">'Banque de données oeufs'!$A$1:$M$29</definedName>
    <definedName name="_xlnm._FilterDatabase" localSheetId="8" hidden="1">Menus!$A$1:$B$1</definedName>
    <definedName name="Abitibi_Témiscamingue">Menus!$B$2:$B$84</definedName>
    <definedName name="Bas_Saint_Laurent">Menus!$B$85:$B$216</definedName>
    <definedName name="Capitale_Nationale">Menus!$B$217:$B$285</definedName>
    <definedName name="Centre_du_Québec">Menus!$B$286:$B$366</definedName>
    <definedName name="Chaudière_Appalaches">Menus!$B$367:$B$501</definedName>
    <definedName name="Couleur">Menus!$F$2:$F$7</definedName>
    <definedName name="Culture">Menus!$N$2:$N$4</definedName>
    <definedName name="Date_Dommages">Menus!$H$59:$H$110</definedName>
    <definedName name="Date_Larves">Menus!$H$28:$H$79</definedName>
    <definedName name="Date_Oeufs">Menus!$H$2:$H$49</definedName>
    <definedName name="Estrie">Menus!$B$502:$B$588</definedName>
    <definedName name="Gaspésie_Îles_de_la_Madeleine">Menus!$B$589:$B$642</definedName>
    <definedName name="_xlnm.Print_Titles" localSheetId="1">'Oeufs 1er dépistage'!$A:$B,'Oeufs 1er dépistage'!$10:$10</definedName>
    <definedName name="_xlnm.Print_Titles" localSheetId="2">'Oeufs 2e dépistage'!$A:$B,'Oeufs 2e dépistage'!$10:$10</definedName>
    <definedName name="_xlnm.Print_Titles" localSheetId="3">'Oeufs 3e dépistage'!$A:$B,'Oeufs 3e dépistage'!$10:$10</definedName>
    <definedName name="_xlnm.Print_Titles" localSheetId="4">'Oeufs 4'!$A:$B,'Oeufs 4'!$10:$10</definedName>
    <definedName name="Laurentides">Menus!$B$643:$B$734</definedName>
    <definedName name="Mauricie">Menus!$B$735:$B$783</definedName>
    <definedName name="Montérégie_Est">Menus!$B$784:$B$881</definedName>
    <definedName name="Montérégie_Ouest">Menus!$B$882:$B$962</definedName>
    <definedName name="Montréal_Laval_Lanaudière">Menus!$B$963:$B$1049</definedName>
    <definedName name="Outaouais">Menus!$B$1050:$B$1125</definedName>
    <definedName name="Régions">Menus!$D$2:$D$15</definedName>
    <definedName name="Saguenay_Lac_Saint_Jean">Menus!$B$1126:$B$1185</definedName>
    <definedName name="Sites">Sites!$B$1:$D$1</definedName>
    <definedName name="Stade">Menus!$L$2:$L$24</definedName>
    <definedName name="Texture">Menus!$J$2:$J$9</definedName>
    <definedName name="Z_89393F6F_3D03_42F3_9161_181A5146F082_.wvu.FilterData" localSheetId="8" hidden="1">Menus!$A$1:$B$1</definedName>
    <definedName name="Z_89393F6F_3D03_42F3_9161_181A5146F082_.wvu.PrintArea" localSheetId="0" hidden="1">Sites!$A$1:$C$11</definedName>
    <definedName name="_xlnm.Print_Area" localSheetId="1">'Oeufs 1er dépistage'!$A$2:$N$111</definedName>
    <definedName name="_xlnm.Print_Area" localSheetId="2">'Oeufs 2e dépistage'!$A$2:$N$111</definedName>
    <definedName name="_xlnm.Print_Area" localSheetId="3">'Oeufs 3e dépistage'!$A$2:$N$111</definedName>
    <definedName name="_xlnm.Print_Area" localSheetId="4">'Oeufs 4'!$A$2:$N$111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27" l="1"/>
  <c r="D10" i="27"/>
  <c r="C11" i="27"/>
  <c r="C10" i="27"/>
  <c r="B11" i="27"/>
  <c r="B10" i="27"/>
  <c r="T9" i="36"/>
  <c r="T8" i="36"/>
  <c r="T7" i="36"/>
  <c r="T6" i="36"/>
  <c r="T5" i="36"/>
  <c r="T4" i="36"/>
  <c r="T3" i="36"/>
  <c r="S9" i="35"/>
  <c r="S8" i="35"/>
  <c r="S7" i="35"/>
  <c r="S6" i="35"/>
  <c r="S5" i="35"/>
  <c r="S4" i="35"/>
  <c r="S3" i="35"/>
  <c r="T29" i="31"/>
  <c r="T28" i="31"/>
  <c r="T27" i="31"/>
  <c r="T26" i="31"/>
  <c r="T25" i="31"/>
  <c r="T24" i="31"/>
  <c r="T23" i="31"/>
  <c r="T22" i="31"/>
  <c r="T21" i="31"/>
  <c r="T20" i="31"/>
  <c r="T19" i="31"/>
  <c r="T18" i="31"/>
  <c r="T17" i="31"/>
  <c r="T16" i="31"/>
  <c r="T15" i="31"/>
  <c r="T14" i="31"/>
  <c r="T13" i="31"/>
  <c r="T12" i="31"/>
  <c r="T11" i="31"/>
  <c r="T10" i="31"/>
  <c r="T9" i="31"/>
  <c r="T8" i="31"/>
  <c r="T7" i="31"/>
  <c r="T6" i="31"/>
  <c r="T5" i="31"/>
  <c r="T4" i="31"/>
  <c r="T3" i="31"/>
  <c r="T2" i="31"/>
  <c r="A9" i="36"/>
  <c r="B9" i="36" s="1"/>
  <c r="A8" i="36"/>
  <c r="E8" i="36" s="1"/>
  <c r="A7" i="36"/>
  <c r="B7" i="36" s="1"/>
  <c r="A6" i="36"/>
  <c r="B6" i="36" s="1"/>
  <c r="A5" i="36"/>
  <c r="B5" i="36" s="1"/>
  <c r="A4" i="36"/>
  <c r="H4" i="36" s="1"/>
  <c r="M9" i="36"/>
  <c r="L9" i="36"/>
  <c r="K9" i="36"/>
  <c r="I9" i="36"/>
  <c r="R9" i="36"/>
  <c r="S9" i="36"/>
  <c r="J9" i="36"/>
  <c r="S8" i="36"/>
  <c r="J8" i="36"/>
  <c r="R8" i="36"/>
  <c r="M8" i="36"/>
  <c r="L8" i="36"/>
  <c r="K8" i="36"/>
  <c r="I8" i="36"/>
  <c r="S7" i="36"/>
  <c r="J7" i="36"/>
  <c r="R7" i="36"/>
  <c r="M7" i="36"/>
  <c r="L7" i="36"/>
  <c r="K7" i="36"/>
  <c r="I7" i="36"/>
  <c r="S6" i="36"/>
  <c r="J6" i="36"/>
  <c r="R6" i="36"/>
  <c r="M6" i="36"/>
  <c r="L6" i="36"/>
  <c r="K6" i="36"/>
  <c r="I6" i="36"/>
  <c r="S5" i="36"/>
  <c r="J5" i="36"/>
  <c r="R5" i="36"/>
  <c r="M5" i="36"/>
  <c r="L5" i="36"/>
  <c r="K5" i="36"/>
  <c r="I5" i="36"/>
  <c r="S4" i="36"/>
  <c r="J4" i="36"/>
  <c r="R4" i="36"/>
  <c r="M4" i="36"/>
  <c r="L4" i="36"/>
  <c r="K4" i="36"/>
  <c r="I4" i="36"/>
  <c r="S3" i="36"/>
  <c r="R3" i="36"/>
  <c r="J3" i="36"/>
  <c r="M3" i="36"/>
  <c r="L3" i="36"/>
  <c r="K3" i="36"/>
  <c r="I3" i="36"/>
  <c r="A3" i="36"/>
  <c r="F3" i="36" s="1"/>
  <c r="Q9" i="35"/>
  <c r="J9" i="35"/>
  <c r="M9" i="35"/>
  <c r="L9" i="35"/>
  <c r="K9" i="35"/>
  <c r="I9" i="35"/>
  <c r="Q8" i="35"/>
  <c r="J8" i="35"/>
  <c r="M8" i="35"/>
  <c r="L8" i="35"/>
  <c r="K8" i="35"/>
  <c r="I8" i="35"/>
  <c r="I7" i="35"/>
  <c r="J7" i="35"/>
  <c r="K7" i="35"/>
  <c r="L7" i="35"/>
  <c r="M7" i="35"/>
  <c r="Q7" i="35"/>
  <c r="Q6" i="35"/>
  <c r="J6" i="35"/>
  <c r="M6" i="35"/>
  <c r="L6" i="35"/>
  <c r="K6" i="35"/>
  <c r="I6" i="35"/>
  <c r="Q5" i="35"/>
  <c r="J5" i="35"/>
  <c r="M5" i="35"/>
  <c r="L5" i="35"/>
  <c r="K5" i="35"/>
  <c r="I5" i="35"/>
  <c r="Q4" i="35"/>
  <c r="J4" i="35"/>
  <c r="M4" i="35"/>
  <c r="L4" i="35"/>
  <c r="K4" i="35"/>
  <c r="I4" i="35"/>
  <c r="J3" i="35"/>
  <c r="I3" i="35"/>
  <c r="A9" i="35"/>
  <c r="B9" i="35" s="1"/>
  <c r="A8" i="35"/>
  <c r="B8" i="35" s="1"/>
  <c r="A7" i="35"/>
  <c r="B7" i="35" s="1"/>
  <c r="A6" i="35"/>
  <c r="B6" i="35" s="1"/>
  <c r="A5" i="35"/>
  <c r="B5" i="35" s="1"/>
  <c r="A4" i="35"/>
  <c r="B4" i="35" s="1"/>
  <c r="A3" i="35"/>
  <c r="G3" i="35" s="1"/>
  <c r="Q3" i="35"/>
  <c r="M3" i="35"/>
  <c r="L3" i="35"/>
  <c r="K3" i="35"/>
  <c r="E9" i="36"/>
  <c r="F9" i="36"/>
  <c r="F5" i="36"/>
  <c r="G8" i="36"/>
  <c r="D8" i="36"/>
  <c r="G6" i="36"/>
  <c r="C3" i="36"/>
  <c r="G3" i="36"/>
  <c r="G7" i="36"/>
  <c r="C9" i="36"/>
  <c r="G9" i="36"/>
  <c r="D9" i="36"/>
  <c r="H9" i="36"/>
  <c r="H6" i="35"/>
  <c r="E7" i="35"/>
  <c r="G6" i="35"/>
  <c r="D6" i="35"/>
  <c r="D4" i="35"/>
  <c r="C6" i="35"/>
  <c r="C4" i="35"/>
  <c r="F6" i="35"/>
  <c r="Q6" i="36"/>
  <c r="Q8" i="36"/>
  <c r="N7" i="36"/>
  <c r="O7" i="36" s="1"/>
  <c r="Q7" i="36"/>
  <c r="Q5" i="36"/>
  <c r="Q4" i="36"/>
  <c r="N9" i="36"/>
  <c r="O9" i="36" s="1"/>
  <c r="N6" i="36"/>
  <c r="N4" i="36"/>
  <c r="P4" i="36" s="1"/>
  <c r="N3" i="36"/>
  <c r="N4" i="35"/>
  <c r="N9" i="35"/>
  <c r="N8" i="35"/>
  <c r="N7" i="35"/>
  <c r="N5" i="35"/>
  <c r="R5" i="35" s="1"/>
  <c r="A1" i="30"/>
  <c r="A1" i="29"/>
  <c r="A1" i="28"/>
  <c r="A1" i="2"/>
  <c r="N29" i="31"/>
  <c r="Q29" i="31" s="1"/>
  <c r="N28" i="31"/>
  <c r="Q28" i="31" s="1"/>
  <c r="N27" i="31"/>
  <c r="Q27" i="31" s="1"/>
  <c r="N26" i="31"/>
  <c r="Q26" i="31" s="1"/>
  <c r="N25" i="31"/>
  <c r="Q25" i="31" s="1"/>
  <c r="N24" i="31"/>
  <c r="Q24" i="31" s="1"/>
  <c r="N23" i="31"/>
  <c r="Q23" i="31" s="1"/>
  <c r="N22" i="31"/>
  <c r="Q22" i="31" s="1"/>
  <c r="N21" i="31"/>
  <c r="Q21" i="31"/>
  <c r="N20" i="31"/>
  <c r="Q20" i="31" s="1"/>
  <c r="N19" i="31"/>
  <c r="Q19" i="31" s="1"/>
  <c r="N18" i="31"/>
  <c r="Q18" i="31" s="1"/>
  <c r="N17" i="31"/>
  <c r="Q17" i="31" s="1"/>
  <c r="N16" i="31"/>
  <c r="Q16" i="31" s="1"/>
  <c r="N15" i="31"/>
  <c r="Q15" i="31" s="1"/>
  <c r="N14" i="31"/>
  <c r="Q14" i="31" s="1"/>
  <c r="N13" i="31"/>
  <c r="Q13" i="31" s="1"/>
  <c r="N12" i="31"/>
  <c r="Q12" i="31"/>
  <c r="N11" i="31"/>
  <c r="Q11" i="31" s="1"/>
  <c r="N10" i="31"/>
  <c r="Q10" i="31" s="1"/>
  <c r="N9" i="31"/>
  <c r="Q9" i="31"/>
  <c r="N8" i="31"/>
  <c r="Q8" i="31" s="1"/>
  <c r="N7" i="31"/>
  <c r="Q7" i="31" s="1"/>
  <c r="N6" i="31"/>
  <c r="Q6" i="31" s="1"/>
  <c r="N5" i="31"/>
  <c r="Q5" i="31" s="1"/>
  <c r="N4" i="31"/>
  <c r="Q4" i="31" s="1"/>
  <c r="N2" i="31"/>
  <c r="Q2" i="31" s="1"/>
  <c r="AO9" i="2"/>
  <c r="AO5" i="2"/>
  <c r="AO6" i="2" s="1"/>
  <c r="P2" i="31" s="1"/>
  <c r="I29" i="31"/>
  <c r="I28" i="31"/>
  <c r="I27" i="31"/>
  <c r="I26" i="31"/>
  <c r="M29" i="31"/>
  <c r="L29" i="31"/>
  <c r="K29" i="31" s="1"/>
  <c r="J29" i="31"/>
  <c r="AA9" i="30"/>
  <c r="H29" i="31" s="1"/>
  <c r="M28" i="31"/>
  <c r="L28" i="31"/>
  <c r="K28" i="31" s="1"/>
  <c r="J28" i="31"/>
  <c r="AA9" i="29"/>
  <c r="H28" i="31" s="1"/>
  <c r="M27" i="31"/>
  <c r="L27" i="31"/>
  <c r="K27" i="31" s="1"/>
  <c r="J27" i="31"/>
  <c r="AA9" i="28"/>
  <c r="H27" i="31" s="1"/>
  <c r="M26" i="31"/>
  <c r="L26" i="31"/>
  <c r="K26" i="31" s="1"/>
  <c r="J26" i="31"/>
  <c r="H26" i="31"/>
  <c r="G29" i="31"/>
  <c r="F29" i="31"/>
  <c r="E29" i="31"/>
  <c r="D29" i="31"/>
  <c r="C29" i="31"/>
  <c r="B29" i="31"/>
  <c r="A29" i="31"/>
  <c r="G28" i="31"/>
  <c r="F28" i="31"/>
  <c r="E28" i="31"/>
  <c r="D28" i="31"/>
  <c r="C28" i="31"/>
  <c r="B28" i="31"/>
  <c r="A28" i="31"/>
  <c r="G27" i="31"/>
  <c r="F27" i="31"/>
  <c r="E27" i="31"/>
  <c r="D27" i="31"/>
  <c r="C27" i="31"/>
  <c r="B27" i="31"/>
  <c r="A27" i="31"/>
  <c r="G26" i="31"/>
  <c r="F26" i="31"/>
  <c r="E26" i="31"/>
  <c r="D26" i="31"/>
  <c r="C26" i="31"/>
  <c r="B26" i="31"/>
  <c r="A26" i="31"/>
  <c r="G25" i="31"/>
  <c r="F25" i="31"/>
  <c r="E25" i="31"/>
  <c r="D25" i="31"/>
  <c r="C25" i="31"/>
  <c r="B25" i="31"/>
  <c r="A25" i="31"/>
  <c r="G24" i="31"/>
  <c r="F24" i="31"/>
  <c r="E24" i="31"/>
  <c r="D24" i="31"/>
  <c r="C24" i="31"/>
  <c r="B24" i="31"/>
  <c r="A24" i="31"/>
  <c r="G23" i="31"/>
  <c r="F23" i="31"/>
  <c r="E23" i="31"/>
  <c r="D23" i="31"/>
  <c r="C23" i="31"/>
  <c r="B23" i="31"/>
  <c r="A23" i="31"/>
  <c r="G22" i="31"/>
  <c r="F22" i="31"/>
  <c r="E22" i="31"/>
  <c r="D22" i="31"/>
  <c r="C22" i="31"/>
  <c r="B22" i="31"/>
  <c r="A22" i="31"/>
  <c r="I25" i="31"/>
  <c r="I24" i="31"/>
  <c r="I23" i="31"/>
  <c r="I22" i="31"/>
  <c r="M25" i="31"/>
  <c r="L25" i="31"/>
  <c r="K25" i="31"/>
  <c r="J25" i="31"/>
  <c r="W9" i="30"/>
  <c r="H25" i="31" s="1"/>
  <c r="M24" i="31"/>
  <c r="L24" i="31"/>
  <c r="K24" i="31" s="1"/>
  <c r="J24" i="31"/>
  <c r="W9" i="29"/>
  <c r="H24" i="31" s="1"/>
  <c r="M23" i="31"/>
  <c r="L23" i="31"/>
  <c r="K23" i="31" s="1"/>
  <c r="J23" i="31"/>
  <c r="W9" i="28"/>
  <c r="H23" i="31" s="1"/>
  <c r="M22" i="31"/>
  <c r="L22" i="31"/>
  <c r="K22" i="31" s="1"/>
  <c r="J22" i="31"/>
  <c r="H22" i="31"/>
  <c r="I21" i="31"/>
  <c r="I20" i="31"/>
  <c r="I19" i="31"/>
  <c r="I18" i="31"/>
  <c r="M21" i="31"/>
  <c r="L21" i="31"/>
  <c r="K21" i="31" s="1"/>
  <c r="J21" i="31"/>
  <c r="M20" i="31"/>
  <c r="L20" i="31"/>
  <c r="K20" i="31" s="1"/>
  <c r="J20" i="31"/>
  <c r="M19" i="31"/>
  <c r="L19" i="31"/>
  <c r="K19" i="31" s="1"/>
  <c r="J19" i="31"/>
  <c r="M18" i="31"/>
  <c r="L18" i="31"/>
  <c r="K18" i="31" s="1"/>
  <c r="J18" i="31"/>
  <c r="H18" i="31"/>
  <c r="G21" i="31"/>
  <c r="F21" i="31"/>
  <c r="E21" i="31"/>
  <c r="D21" i="31"/>
  <c r="C21" i="31"/>
  <c r="B21" i="31"/>
  <c r="A21" i="31"/>
  <c r="G20" i="31"/>
  <c r="F20" i="31"/>
  <c r="E20" i="31"/>
  <c r="D20" i="31"/>
  <c r="C20" i="31"/>
  <c r="B20" i="31"/>
  <c r="A20" i="31"/>
  <c r="G19" i="31"/>
  <c r="F19" i="31"/>
  <c r="E19" i="31"/>
  <c r="D19" i="31"/>
  <c r="C19" i="31"/>
  <c r="B19" i="31"/>
  <c r="A19" i="31"/>
  <c r="G18" i="31"/>
  <c r="F18" i="31"/>
  <c r="E18" i="31"/>
  <c r="D18" i="31"/>
  <c r="C18" i="31"/>
  <c r="B18" i="31"/>
  <c r="A18" i="31"/>
  <c r="N3" i="31"/>
  <c r="Q3" i="31" s="1"/>
  <c r="AO9" i="28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44" i="2"/>
  <c r="AE45" i="2"/>
  <c r="AE46" i="2"/>
  <c r="AE47" i="2"/>
  <c r="AE48" i="2"/>
  <c r="AE49" i="2"/>
  <c r="AE50" i="2"/>
  <c r="AE51" i="2"/>
  <c r="AE52" i="2"/>
  <c r="AE53" i="2"/>
  <c r="AE54" i="2"/>
  <c r="AE55" i="2"/>
  <c r="AE56" i="2"/>
  <c r="AE57" i="2"/>
  <c r="AE58" i="2"/>
  <c r="AE59" i="2"/>
  <c r="AE60" i="2"/>
  <c r="AE61" i="2"/>
  <c r="AE62" i="2"/>
  <c r="AE63" i="2"/>
  <c r="AE64" i="2"/>
  <c r="AE65" i="2"/>
  <c r="AE66" i="2"/>
  <c r="AE67" i="2"/>
  <c r="AE68" i="2"/>
  <c r="AE69" i="2"/>
  <c r="AE70" i="2"/>
  <c r="AE71" i="2"/>
  <c r="AE72" i="2"/>
  <c r="AE73" i="2"/>
  <c r="AE74" i="2"/>
  <c r="AE75" i="2"/>
  <c r="AE76" i="2"/>
  <c r="AE77" i="2"/>
  <c r="AE78" i="2"/>
  <c r="AE79" i="2"/>
  <c r="AE80" i="2"/>
  <c r="AE81" i="2"/>
  <c r="AE82" i="2"/>
  <c r="AE83" i="2"/>
  <c r="AE84" i="2"/>
  <c r="AE85" i="2"/>
  <c r="AE86" i="2"/>
  <c r="AE87" i="2"/>
  <c r="AE88" i="2"/>
  <c r="AE89" i="2"/>
  <c r="AE90" i="2"/>
  <c r="AE91" i="2"/>
  <c r="AE92" i="2"/>
  <c r="AE93" i="2"/>
  <c r="AE94" i="2"/>
  <c r="AE95" i="2"/>
  <c r="AE96" i="2"/>
  <c r="AE97" i="2"/>
  <c r="AE98" i="2"/>
  <c r="AE99" i="2"/>
  <c r="AE100" i="2"/>
  <c r="AE101" i="2"/>
  <c r="AE102" i="2"/>
  <c r="AE103" i="2"/>
  <c r="AE104" i="2"/>
  <c r="AE105" i="2"/>
  <c r="AE106" i="2"/>
  <c r="AE107" i="2"/>
  <c r="AE108" i="2"/>
  <c r="AE109" i="2"/>
  <c r="AE110" i="2"/>
  <c r="AP5" i="2"/>
  <c r="O6" i="31" s="1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6" i="2"/>
  <c r="AF97" i="2"/>
  <c r="AF98" i="2"/>
  <c r="AF99" i="2"/>
  <c r="AF100" i="2"/>
  <c r="AF101" i="2"/>
  <c r="AF102" i="2"/>
  <c r="AF103" i="2"/>
  <c r="AF104" i="2"/>
  <c r="AF105" i="2"/>
  <c r="AF106" i="2"/>
  <c r="AF107" i="2"/>
  <c r="AF108" i="2"/>
  <c r="AF109" i="2"/>
  <c r="AF110" i="2"/>
  <c r="O9" i="28"/>
  <c r="H15" i="31" s="1"/>
  <c r="I17" i="31"/>
  <c r="I16" i="31"/>
  <c r="I15" i="31"/>
  <c r="I14" i="31"/>
  <c r="I13" i="31"/>
  <c r="I12" i="31"/>
  <c r="I11" i="31"/>
  <c r="I10" i="31"/>
  <c r="I9" i="31"/>
  <c r="I8" i="31"/>
  <c r="I7" i="31"/>
  <c r="I6" i="31"/>
  <c r="I5" i="31"/>
  <c r="I4" i="31"/>
  <c r="I3" i="31"/>
  <c r="I2" i="31"/>
  <c r="M17" i="31"/>
  <c r="L17" i="31"/>
  <c r="K17" i="31" s="1"/>
  <c r="J17" i="31"/>
  <c r="M16" i="31"/>
  <c r="L16" i="31"/>
  <c r="K16" i="31" s="1"/>
  <c r="J16" i="31"/>
  <c r="M15" i="31"/>
  <c r="L15" i="31"/>
  <c r="K15" i="31" s="1"/>
  <c r="J15" i="31"/>
  <c r="M14" i="31"/>
  <c r="L14" i="31"/>
  <c r="K14" i="31" s="1"/>
  <c r="J14" i="31"/>
  <c r="H14" i="31"/>
  <c r="G17" i="31"/>
  <c r="F17" i="31"/>
  <c r="E17" i="31"/>
  <c r="D17" i="31"/>
  <c r="C17" i="31"/>
  <c r="B17" i="31"/>
  <c r="A17" i="31"/>
  <c r="G16" i="31"/>
  <c r="F16" i="31"/>
  <c r="E16" i="31"/>
  <c r="D16" i="31"/>
  <c r="C16" i="31"/>
  <c r="B16" i="31"/>
  <c r="A16" i="31"/>
  <c r="G15" i="31"/>
  <c r="F15" i="31"/>
  <c r="E15" i="31"/>
  <c r="D15" i="31"/>
  <c r="C15" i="31"/>
  <c r="B15" i="31"/>
  <c r="A15" i="31"/>
  <c r="G14" i="31"/>
  <c r="F14" i="31"/>
  <c r="E14" i="31"/>
  <c r="D14" i="31"/>
  <c r="C14" i="31"/>
  <c r="B14" i="31"/>
  <c r="A14" i="31"/>
  <c r="M13" i="31"/>
  <c r="L13" i="31"/>
  <c r="K13" i="31" s="1"/>
  <c r="J13" i="31"/>
  <c r="K9" i="30"/>
  <c r="H13" i="31" s="1"/>
  <c r="M12" i="31"/>
  <c r="L12" i="31"/>
  <c r="K12" i="31" s="1"/>
  <c r="J12" i="31"/>
  <c r="K9" i="29"/>
  <c r="H12" i="31" s="1"/>
  <c r="M11" i="31"/>
  <c r="L11" i="31"/>
  <c r="K11" i="31" s="1"/>
  <c r="J11" i="31"/>
  <c r="K9" i="28"/>
  <c r="H11" i="31" s="1"/>
  <c r="M10" i="31"/>
  <c r="L10" i="31"/>
  <c r="K10" i="31" s="1"/>
  <c r="J10" i="31"/>
  <c r="H10" i="31"/>
  <c r="G13" i="31"/>
  <c r="F13" i="31"/>
  <c r="E13" i="31"/>
  <c r="D13" i="31"/>
  <c r="C13" i="31"/>
  <c r="B13" i="31"/>
  <c r="A13" i="31"/>
  <c r="G12" i="31"/>
  <c r="F12" i="31"/>
  <c r="E12" i="31"/>
  <c r="D12" i="31"/>
  <c r="C12" i="31"/>
  <c r="B12" i="31"/>
  <c r="A12" i="31"/>
  <c r="G11" i="31"/>
  <c r="F11" i="31"/>
  <c r="E11" i="31"/>
  <c r="D11" i="31"/>
  <c r="C11" i="31"/>
  <c r="B11" i="31"/>
  <c r="A11" i="31"/>
  <c r="G10" i="31"/>
  <c r="F10" i="31"/>
  <c r="E10" i="31"/>
  <c r="D10" i="31"/>
  <c r="C10" i="31"/>
  <c r="B10" i="31"/>
  <c r="A10" i="31"/>
  <c r="M9" i="31"/>
  <c r="L9" i="31"/>
  <c r="K9" i="31"/>
  <c r="J9" i="31"/>
  <c r="M8" i="31"/>
  <c r="L8" i="31"/>
  <c r="K8" i="31"/>
  <c r="J8" i="31"/>
  <c r="M7" i="31"/>
  <c r="L7" i="31"/>
  <c r="K7" i="31"/>
  <c r="J7" i="31"/>
  <c r="M6" i="31"/>
  <c r="L6" i="31"/>
  <c r="K6" i="31" s="1"/>
  <c r="J6" i="31"/>
  <c r="H6" i="31"/>
  <c r="G9" i="31"/>
  <c r="F9" i="31"/>
  <c r="E9" i="31"/>
  <c r="D9" i="31"/>
  <c r="C9" i="31"/>
  <c r="B9" i="31"/>
  <c r="A9" i="31"/>
  <c r="G8" i="31"/>
  <c r="F8" i="31"/>
  <c r="E8" i="31"/>
  <c r="D8" i="31"/>
  <c r="C8" i="31"/>
  <c r="B8" i="31"/>
  <c r="A8" i="31"/>
  <c r="G7" i="31"/>
  <c r="F7" i="31"/>
  <c r="E7" i="31"/>
  <c r="D7" i="31"/>
  <c r="C7" i="31"/>
  <c r="B7" i="31"/>
  <c r="A7" i="31"/>
  <c r="G6" i="31"/>
  <c r="F6" i="31"/>
  <c r="E6" i="31"/>
  <c r="D6" i="31"/>
  <c r="C6" i="31"/>
  <c r="B6" i="31"/>
  <c r="A6" i="31"/>
  <c r="M5" i="31"/>
  <c r="L5" i="31"/>
  <c r="K5" i="31"/>
  <c r="J5" i="31"/>
  <c r="C9" i="30"/>
  <c r="H5" i="31" s="1"/>
  <c r="M4" i="31"/>
  <c r="L4" i="31"/>
  <c r="K4" i="31" s="1"/>
  <c r="J4" i="31"/>
  <c r="C9" i="29"/>
  <c r="H4" i="31" s="1"/>
  <c r="M3" i="31"/>
  <c r="L3" i="31"/>
  <c r="K3" i="31" s="1"/>
  <c r="J3" i="31"/>
  <c r="C9" i="28"/>
  <c r="H3" i="31" s="1"/>
  <c r="AO7" i="2"/>
  <c r="R2" i="31" s="1"/>
  <c r="M2" i="31"/>
  <c r="L2" i="31"/>
  <c r="K2" i="31" s="1"/>
  <c r="J2" i="31"/>
  <c r="H2" i="31"/>
  <c r="G5" i="31"/>
  <c r="F5" i="31"/>
  <c r="E5" i="31"/>
  <c r="D5" i="31"/>
  <c r="C5" i="31"/>
  <c r="B5" i="31"/>
  <c r="A5" i="31"/>
  <c r="G4" i="31"/>
  <c r="F4" i="31"/>
  <c r="E4" i="31"/>
  <c r="D4" i="31"/>
  <c r="C4" i="31"/>
  <c r="B4" i="31"/>
  <c r="A4" i="31"/>
  <c r="G3" i="31"/>
  <c r="F3" i="31"/>
  <c r="E3" i="31"/>
  <c r="D3" i="31"/>
  <c r="C3" i="31"/>
  <c r="B3" i="31"/>
  <c r="A3" i="31"/>
  <c r="G2" i="31"/>
  <c r="F2" i="31"/>
  <c r="E2" i="31"/>
  <c r="D2" i="31"/>
  <c r="C2" i="31"/>
  <c r="B2" i="31"/>
  <c r="A2" i="31"/>
  <c r="AK110" i="30"/>
  <c r="AJ110" i="30"/>
  <c r="AI110" i="30"/>
  <c r="AH110" i="30"/>
  <c r="AG110" i="30"/>
  <c r="AF110" i="30"/>
  <c r="AE110" i="30"/>
  <c r="AK109" i="30"/>
  <c r="AJ109" i="30"/>
  <c r="AI109" i="30"/>
  <c r="AH109" i="30"/>
  <c r="AG109" i="30"/>
  <c r="AF109" i="30"/>
  <c r="AE109" i="30"/>
  <c r="AK108" i="30"/>
  <c r="AJ108" i="30"/>
  <c r="AI108" i="30"/>
  <c r="AH108" i="30"/>
  <c r="AG108" i="30"/>
  <c r="AF108" i="30"/>
  <c r="AE108" i="30"/>
  <c r="AK107" i="30"/>
  <c r="AJ107" i="30"/>
  <c r="AI107" i="30"/>
  <c r="AH107" i="30"/>
  <c r="AG107" i="30"/>
  <c r="AF107" i="30"/>
  <c r="AE107" i="30"/>
  <c r="AK106" i="30"/>
  <c r="AJ106" i="30"/>
  <c r="AI106" i="30"/>
  <c r="AH106" i="30"/>
  <c r="AG106" i="30"/>
  <c r="AF106" i="30"/>
  <c r="AE106" i="30"/>
  <c r="AK105" i="30"/>
  <c r="AJ105" i="30"/>
  <c r="AI105" i="30"/>
  <c r="AH105" i="30"/>
  <c r="AG105" i="30"/>
  <c r="AF105" i="30"/>
  <c r="AE105" i="30"/>
  <c r="AK104" i="30"/>
  <c r="AJ104" i="30"/>
  <c r="AI104" i="30"/>
  <c r="AH104" i="30"/>
  <c r="AG104" i="30"/>
  <c r="AF104" i="30"/>
  <c r="AE104" i="30"/>
  <c r="AK103" i="30"/>
  <c r="AJ103" i="30"/>
  <c r="AI103" i="30"/>
  <c r="AH103" i="30"/>
  <c r="AG103" i="30"/>
  <c r="AF103" i="30"/>
  <c r="AE103" i="30"/>
  <c r="AK102" i="30"/>
  <c r="AJ102" i="30"/>
  <c r="AI102" i="30"/>
  <c r="AH102" i="30"/>
  <c r="AG102" i="30"/>
  <c r="AF102" i="30"/>
  <c r="AE102" i="30"/>
  <c r="AK101" i="30"/>
  <c r="AJ101" i="30"/>
  <c r="AI101" i="30"/>
  <c r="AH101" i="30"/>
  <c r="AG101" i="30"/>
  <c r="AF101" i="30"/>
  <c r="AE101" i="30"/>
  <c r="AK100" i="30"/>
  <c r="AJ100" i="30"/>
  <c r="AI100" i="30"/>
  <c r="AH100" i="30"/>
  <c r="AG100" i="30"/>
  <c r="AF100" i="30"/>
  <c r="AE100" i="30"/>
  <c r="AK99" i="30"/>
  <c r="AJ99" i="30"/>
  <c r="AI99" i="30"/>
  <c r="AH99" i="30"/>
  <c r="AG99" i="30"/>
  <c r="AF99" i="30"/>
  <c r="AE99" i="30"/>
  <c r="AK98" i="30"/>
  <c r="AJ98" i="30"/>
  <c r="AI98" i="30"/>
  <c r="AH98" i="30"/>
  <c r="AG98" i="30"/>
  <c r="AF98" i="30"/>
  <c r="AE98" i="30"/>
  <c r="AK97" i="30"/>
  <c r="AJ97" i="30"/>
  <c r="AI97" i="30"/>
  <c r="AH97" i="30"/>
  <c r="AG97" i="30"/>
  <c r="AF97" i="30"/>
  <c r="AE97" i="30"/>
  <c r="AK96" i="30"/>
  <c r="AJ96" i="30"/>
  <c r="AI96" i="30"/>
  <c r="AH96" i="30"/>
  <c r="AG96" i="30"/>
  <c r="AF96" i="30"/>
  <c r="AE96" i="30"/>
  <c r="AK95" i="30"/>
  <c r="AJ95" i="30"/>
  <c r="AI95" i="30"/>
  <c r="AH95" i="30"/>
  <c r="AG95" i="30"/>
  <c r="AF95" i="30"/>
  <c r="AE95" i="30"/>
  <c r="AK94" i="30"/>
  <c r="AJ94" i="30"/>
  <c r="AI94" i="30"/>
  <c r="AH94" i="30"/>
  <c r="AG94" i="30"/>
  <c r="AF94" i="30"/>
  <c r="AE94" i="30"/>
  <c r="AK93" i="30"/>
  <c r="AJ93" i="30"/>
  <c r="AI93" i="30"/>
  <c r="AH93" i="30"/>
  <c r="AG93" i="30"/>
  <c r="AF93" i="30"/>
  <c r="AE93" i="30"/>
  <c r="AK92" i="30"/>
  <c r="AJ92" i="30"/>
  <c r="AI92" i="30"/>
  <c r="AH92" i="30"/>
  <c r="AG92" i="30"/>
  <c r="AF92" i="30"/>
  <c r="AE92" i="30"/>
  <c r="AK91" i="30"/>
  <c r="AJ91" i="30"/>
  <c r="AI91" i="30"/>
  <c r="AH91" i="30"/>
  <c r="AG91" i="30"/>
  <c r="AF91" i="30"/>
  <c r="AE91" i="30"/>
  <c r="AK90" i="30"/>
  <c r="AJ90" i="30"/>
  <c r="AI90" i="30"/>
  <c r="AH90" i="30"/>
  <c r="AG90" i="30"/>
  <c r="AF90" i="30"/>
  <c r="AE90" i="30"/>
  <c r="AK89" i="30"/>
  <c r="AJ89" i="30"/>
  <c r="AI89" i="30"/>
  <c r="AH89" i="30"/>
  <c r="AG89" i="30"/>
  <c r="AF89" i="30"/>
  <c r="AE89" i="30"/>
  <c r="AK88" i="30"/>
  <c r="AJ88" i="30"/>
  <c r="AI88" i="30"/>
  <c r="AH88" i="30"/>
  <c r="AG88" i="30"/>
  <c r="AF88" i="30"/>
  <c r="AE88" i="30"/>
  <c r="AK87" i="30"/>
  <c r="AJ87" i="30"/>
  <c r="AI87" i="30"/>
  <c r="AH87" i="30"/>
  <c r="AG87" i="30"/>
  <c r="AF87" i="30"/>
  <c r="AE87" i="30"/>
  <c r="AK86" i="30"/>
  <c r="AJ86" i="30"/>
  <c r="AI86" i="30"/>
  <c r="AH86" i="30"/>
  <c r="AG86" i="30"/>
  <c r="AF86" i="30"/>
  <c r="AE86" i="30"/>
  <c r="AK85" i="30"/>
  <c r="AJ85" i="30"/>
  <c r="AI85" i="30"/>
  <c r="AH85" i="30"/>
  <c r="AG85" i="30"/>
  <c r="AF85" i="30"/>
  <c r="AE85" i="30"/>
  <c r="AK84" i="30"/>
  <c r="AJ84" i="30"/>
  <c r="AI84" i="30"/>
  <c r="AH84" i="30"/>
  <c r="AG84" i="30"/>
  <c r="AF84" i="30"/>
  <c r="AE84" i="30"/>
  <c r="AK83" i="30"/>
  <c r="AJ83" i="30"/>
  <c r="AI83" i="30"/>
  <c r="AH83" i="30"/>
  <c r="AG83" i="30"/>
  <c r="AF83" i="30"/>
  <c r="AE83" i="30"/>
  <c r="AK82" i="30"/>
  <c r="AJ82" i="30"/>
  <c r="AI82" i="30"/>
  <c r="AH82" i="30"/>
  <c r="AG82" i="30"/>
  <c r="AF82" i="30"/>
  <c r="AE82" i="30"/>
  <c r="AK81" i="30"/>
  <c r="AJ81" i="30"/>
  <c r="AI81" i="30"/>
  <c r="AH81" i="30"/>
  <c r="AG81" i="30"/>
  <c r="AF81" i="30"/>
  <c r="AE81" i="30"/>
  <c r="AK80" i="30"/>
  <c r="AJ80" i="30"/>
  <c r="AI80" i="30"/>
  <c r="AH80" i="30"/>
  <c r="AG80" i="30"/>
  <c r="AF80" i="30"/>
  <c r="AE80" i="30"/>
  <c r="AK79" i="30"/>
  <c r="AJ79" i="30"/>
  <c r="AI79" i="30"/>
  <c r="AH79" i="30"/>
  <c r="AG79" i="30"/>
  <c r="AF79" i="30"/>
  <c r="AE79" i="30"/>
  <c r="AK78" i="30"/>
  <c r="AJ78" i="30"/>
  <c r="AI78" i="30"/>
  <c r="AH78" i="30"/>
  <c r="AG78" i="30"/>
  <c r="AF78" i="30"/>
  <c r="AE78" i="30"/>
  <c r="AK77" i="30"/>
  <c r="AJ77" i="30"/>
  <c r="AI77" i="30"/>
  <c r="AH77" i="30"/>
  <c r="AG77" i="30"/>
  <c r="AF77" i="30"/>
  <c r="AE77" i="30"/>
  <c r="AK76" i="30"/>
  <c r="AJ76" i="30"/>
  <c r="AI76" i="30"/>
  <c r="AH76" i="30"/>
  <c r="AG76" i="30"/>
  <c r="AF76" i="30"/>
  <c r="AE76" i="30"/>
  <c r="AK75" i="30"/>
  <c r="AJ75" i="30"/>
  <c r="AI75" i="30"/>
  <c r="AH75" i="30"/>
  <c r="AG75" i="30"/>
  <c r="AF75" i="30"/>
  <c r="AE75" i="30"/>
  <c r="AK74" i="30"/>
  <c r="AJ74" i="30"/>
  <c r="AI74" i="30"/>
  <c r="AH74" i="30"/>
  <c r="AG74" i="30"/>
  <c r="AF74" i="30"/>
  <c r="AE74" i="30"/>
  <c r="AK73" i="30"/>
  <c r="AJ73" i="30"/>
  <c r="AI73" i="30"/>
  <c r="AH73" i="30"/>
  <c r="AG73" i="30"/>
  <c r="AF73" i="30"/>
  <c r="AE73" i="30"/>
  <c r="AK72" i="30"/>
  <c r="AJ72" i="30"/>
  <c r="AI72" i="30"/>
  <c r="AH72" i="30"/>
  <c r="AG72" i="30"/>
  <c r="AF72" i="30"/>
  <c r="AE72" i="30"/>
  <c r="AK71" i="30"/>
  <c r="AJ71" i="30"/>
  <c r="AI71" i="30"/>
  <c r="AH71" i="30"/>
  <c r="AG71" i="30"/>
  <c r="AF71" i="30"/>
  <c r="AE71" i="30"/>
  <c r="AK70" i="30"/>
  <c r="AJ70" i="30"/>
  <c r="AI70" i="30"/>
  <c r="AH70" i="30"/>
  <c r="AG70" i="30"/>
  <c r="AF70" i="30"/>
  <c r="AE70" i="30"/>
  <c r="AK69" i="30"/>
  <c r="AJ69" i="30"/>
  <c r="AI69" i="30"/>
  <c r="AH69" i="30"/>
  <c r="AG69" i="30"/>
  <c r="AF69" i="30"/>
  <c r="AE69" i="30"/>
  <c r="AK68" i="30"/>
  <c r="AJ68" i="30"/>
  <c r="AI68" i="30"/>
  <c r="AH68" i="30"/>
  <c r="AG68" i="30"/>
  <c r="AF68" i="30"/>
  <c r="AE68" i="30"/>
  <c r="AK67" i="30"/>
  <c r="AJ67" i="30"/>
  <c r="AI67" i="30"/>
  <c r="AH67" i="30"/>
  <c r="AG67" i="30"/>
  <c r="AF67" i="30"/>
  <c r="AE67" i="30"/>
  <c r="AK66" i="30"/>
  <c r="AJ66" i="30"/>
  <c r="AI66" i="30"/>
  <c r="AH66" i="30"/>
  <c r="AG66" i="30"/>
  <c r="AF66" i="30"/>
  <c r="AE66" i="30"/>
  <c r="AK65" i="30"/>
  <c r="AJ65" i="30"/>
  <c r="AI65" i="30"/>
  <c r="AH65" i="30"/>
  <c r="AG65" i="30"/>
  <c r="AF65" i="30"/>
  <c r="AE65" i="30"/>
  <c r="AK64" i="30"/>
  <c r="AJ64" i="30"/>
  <c r="AI64" i="30"/>
  <c r="AH64" i="30"/>
  <c r="AG64" i="30"/>
  <c r="AF64" i="30"/>
  <c r="AE64" i="30"/>
  <c r="AK63" i="30"/>
  <c r="AJ63" i="30"/>
  <c r="AI63" i="30"/>
  <c r="AH63" i="30"/>
  <c r="AG63" i="30"/>
  <c r="AF63" i="30"/>
  <c r="AE63" i="30"/>
  <c r="AK62" i="30"/>
  <c r="AJ62" i="30"/>
  <c r="AI62" i="30"/>
  <c r="AH62" i="30"/>
  <c r="AG62" i="30"/>
  <c r="AF62" i="30"/>
  <c r="AE62" i="30"/>
  <c r="AK61" i="30"/>
  <c r="AJ61" i="30"/>
  <c r="AI61" i="30"/>
  <c r="AH61" i="30"/>
  <c r="AG61" i="30"/>
  <c r="AF61" i="30"/>
  <c r="AE61" i="30"/>
  <c r="AK60" i="30"/>
  <c r="AJ60" i="30"/>
  <c r="AI60" i="30"/>
  <c r="AH60" i="30"/>
  <c r="AG60" i="30"/>
  <c r="AF60" i="30"/>
  <c r="AE60" i="30"/>
  <c r="AK59" i="30"/>
  <c r="AJ59" i="30"/>
  <c r="AI59" i="30"/>
  <c r="AH59" i="30"/>
  <c r="AG59" i="30"/>
  <c r="AF59" i="30"/>
  <c r="AE59" i="30"/>
  <c r="AK58" i="30"/>
  <c r="AJ58" i="30"/>
  <c r="AI58" i="30"/>
  <c r="AH58" i="30"/>
  <c r="AG58" i="30"/>
  <c r="AF58" i="30"/>
  <c r="AE58" i="30"/>
  <c r="AK57" i="30"/>
  <c r="AJ57" i="30"/>
  <c r="AI57" i="30"/>
  <c r="AH57" i="30"/>
  <c r="AG57" i="30"/>
  <c r="AF57" i="30"/>
  <c r="AE57" i="30"/>
  <c r="AK56" i="30"/>
  <c r="AJ56" i="30"/>
  <c r="AI56" i="30"/>
  <c r="AH56" i="30"/>
  <c r="AG56" i="30"/>
  <c r="AF56" i="30"/>
  <c r="AE56" i="30"/>
  <c r="AK55" i="30"/>
  <c r="AJ55" i="30"/>
  <c r="AI55" i="30"/>
  <c r="AH55" i="30"/>
  <c r="AG55" i="30"/>
  <c r="AF55" i="30"/>
  <c r="AE55" i="30"/>
  <c r="AK54" i="30"/>
  <c r="AJ54" i="30"/>
  <c r="AI54" i="30"/>
  <c r="AH54" i="30"/>
  <c r="AG54" i="30"/>
  <c r="AF54" i="30"/>
  <c r="AE54" i="30"/>
  <c r="AK53" i="30"/>
  <c r="AJ53" i="30"/>
  <c r="AI53" i="30"/>
  <c r="AH53" i="30"/>
  <c r="AG53" i="30"/>
  <c r="AF53" i="30"/>
  <c r="AE53" i="30"/>
  <c r="AK52" i="30"/>
  <c r="AJ52" i="30"/>
  <c r="AI52" i="30"/>
  <c r="AH52" i="30"/>
  <c r="AG52" i="30"/>
  <c r="AF52" i="30"/>
  <c r="AE52" i="30"/>
  <c r="AK51" i="30"/>
  <c r="AJ51" i="30"/>
  <c r="AI51" i="30"/>
  <c r="AH51" i="30"/>
  <c r="AG51" i="30"/>
  <c r="AF51" i="30"/>
  <c r="AE51" i="30"/>
  <c r="AK50" i="30"/>
  <c r="AJ50" i="30"/>
  <c r="AI50" i="30"/>
  <c r="AH50" i="30"/>
  <c r="AG50" i="30"/>
  <c r="AF50" i="30"/>
  <c r="AE50" i="30"/>
  <c r="AK49" i="30"/>
  <c r="AJ49" i="30"/>
  <c r="AI49" i="30"/>
  <c r="AH49" i="30"/>
  <c r="AG49" i="30"/>
  <c r="AF49" i="30"/>
  <c r="AE49" i="30"/>
  <c r="AK48" i="30"/>
  <c r="AJ48" i="30"/>
  <c r="AI48" i="30"/>
  <c r="AH48" i="30"/>
  <c r="AG48" i="30"/>
  <c r="AF48" i="30"/>
  <c r="AE48" i="30"/>
  <c r="AK47" i="30"/>
  <c r="AJ47" i="30"/>
  <c r="AI47" i="30"/>
  <c r="AH47" i="30"/>
  <c r="AG47" i="30"/>
  <c r="AF47" i="30"/>
  <c r="AE47" i="30"/>
  <c r="AK46" i="30"/>
  <c r="AJ46" i="30"/>
  <c r="AI46" i="30"/>
  <c r="AH46" i="30"/>
  <c r="AG46" i="30"/>
  <c r="AF46" i="30"/>
  <c r="AE46" i="30"/>
  <c r="AK45" i="30"/>
  <c r="AJ45" i="30"/>
  <c r="AI45" i="30"/>
  <c r="AH45" i="30"/>
  <c r="AG45" i="30"/>
  <c r="AF45" i="30"/>
  <c r="AE45" i="30"/>
  <c r="AK44" i="30"/>
  <c r="AJ44" i="30"/>
  <c r="AI44" i="30"/>
  <c r="AH44" i="30"/>
  <c r="AG44" i="30"/>
  <c r="AF44" i="30"/>
  <c r="AE44" i="30"/>
  <c r="AK43" i="30"/>
  <c r="AJ43" i="30"/>
  <c r="AI43" i="30"/>
  <c r="AH43" i="30"/>
  <c r="AG43" i="30"/>
  <c r="AF43" i="30"/>
  <c r="AE43" i="30"/>
  <c r="AK42" i="30"/>
  <c r="AJ42" i="30"/>
  <c r="AI42" i="30"/>
  <c r="AH42" i="30"/>
  <c r="AG42" i="30"/>
  <c r="AF42" i="30"/>
  <c r="AE42" i="30"/>
  <c r="AK41" i="30"/>
  <c r="AJ41" i="30"/>
  <c r="AI41" i="30"/>
  <c r="AH41" i="30"/>
  <c r="AG41" i="30"/>
  <c r="AF41" i="30"/>
  <c r="AE41" i="30"/>
  <c r="AK40" i="30"/>
  <c r="AJ40" i="30"/>
  <c r="AI40" i="30"/>
  <c r="AH40" i="30"/>
  <c r="AG40" i="30"/>
  <c r="AF40" i="30"/>
  <c r="AE40" i="30"/>
  <c r="AK39" i="30"/>
  <c r="AJ39" i="30"/>
  <c r="AI39" i="30"/>
  <c r="AH39" i="30"/>
  <c r="AG39" i="30"/>
  <c r="AF39" i="30"/>
  <c r="AE39" i="30"/>
  <c r="AK38" i="30"/>
  <c r="AJ38" i="30"/>
  <c r="AI38" i="30"/>
  <c r="AH38" i="30"/>
  <c r="AG38" i="30"/>
  <c r="AF38" i="30"/>
  <c r="AE38" i="30"/>
  <c r="AK37" i="30"/>
  <c r="AJ37" i="30"/>
  <c r="AI37" i="30"/>
  <c r="AH37" i="30"/>
  <c r="AG37" i="30"/>
  <c r="AF37" i="30"/>
  <c r="AE37" i="30"/>
  <c r="AK36" i="30"/>
  <c r="AJ36" i="30"/>
  <c r="AI36" i="30"/>
  <c r="AH36" i="30"/>
  <c r="AG36" i="30"/>
  <c r="AF36" i="30"/>
  <c r="AE36" i="30"/>
  <c r="AK35" i="30"/>
  <c r="AJ35" i="30"/>
  <c r="AI35" i="30"/>
  <c r="AH35" i="30"/>
  <c r="AG35" i="30"/>
  <c r="AF35" i="30"/>
  <c r="AE35" i="30"/>
  <c r="AK34" i="30"/>
  <c r="AJ34" i="30"/>
  <c r="AI34" i="30"/>
  <c r="AH34" i="30"/>
  <c r="AG34" i="30"/>
  <c r="AF34" i="30"/>
  <c r="AE34" i="30"/>
  <c r="AK33" i="30"/>
  <c r="AJ33" i="30"/>
  <c r="AI33" i="30"/>
  <c r="AH33" i="30"/>
  <c r="AG33" i="30"/>
  <c r="AF33" i="30"/>
  <c r="AE33" i="30"/>
  <c r="AK32" i="30"/>
  <c r="AJ32" i="30"/>
  <c r="AI32" i="30"/>
  <c r="AH32" i="30"/>
  <c r="AG32" i="30"/>
  <c r="AF32" i="30"/>
  <c r="AE32" i="30"/>
  <c r="AK31" i="30"/>
  <c r="AJ31" i="30"/>
  <c r="AI31" i="30"/>
  <c r="AH31" i="30"/>
  <c r="AG31" i="30"/>
  <c r="AF31" i="30"/>
  <c r="AE31" i="30"/>
  <c r="AK30" i="30"/>
  <c r="AJ30" i="30"/>
  <c r="AI30" i="30"/>
  <c r="AH30" i="30"/>
  <c r="AG30" i="30"/>
  <c r="AF30" i="30"/>
  <c r="AE30" i="30"/>
  <c r="AK29" i="30"/>
  <c r="AJ29" i="30"/>
  <c r="AI29" i="30"/>
  <c r="AH29" i="30"/>
  <c r="AG29" i="30"/>
  <c r="AF29" i="30"/>
  <c r="AE29" i="30"/>
  <c r="AK28" i="30"/>
  <c r="AJ28" i="30"/>
  <c r="AI28" i="30"/>
  <c r="AH28" i="30"/>
  <c r="AG28" i="30"/>
  <c r="AF28" i="30"/>
  <c r="AE28" i="30"/>
  <c r="AK27" i="30"/>
  <c r="AJ27" i="30"/>
  <c r="AI27" i="30"/>
  <c r="AH27" i="30"/>
  <c r="AG27" i="30"/>
  <c r="AF27" i="30"/>
  <c r="AE27" i="30"/>
  <c r="AK26" i="30"/>
  <c r="AJ26" i="30"/>
  <c r="AI26" i="30"/>
  <c r="AH26" i="30"/>
  <c r="AG26" i="30"/>
  <c r="AF26" i="30"/>
  <c r="AE26" i="30"/>
  <c r="AK25" i="30"/>
  <c r="AJ25" i="30"/>
  <c r="AI25" i="30"/>
  <c r="AH25" i="30"/>
  <c r="AG25" i="30"/>
  <c r="AF25" i="30"/>
  <c r="AE25" i="30"/>
  <c r="AK24" i="30"/>
  <c r="AJ24" i="30"/>
  <c r="AI24" i="30"/>
  <c r="AH24" i="30"/>
  <c r="AG24" i="30"/>
  <c r="AF24" i="30"/>
  <c r="AE24" i="30"/>
  <c r="AK23" i="30"/>
  <c r="AJ23" i="30"/>
  <c r="AI23" i="30"/>
  <c r="AH23" i="30"/>
  <c r="AG23" i="30"/>
  <c r="AF23" i="30"/>
  <c r="AE23" i="30"/>
  <c r="AK22" i="30"/>
  <c r="AJ22" i="30"/>
  <c r="AI22" i="30"/>
  <c r="AH22" i="30"/>
  <c r="AG22" i="30"/>
  <c r="AF22" i="30"/>
  <c r="AE22" i="30"/>
  <c r="AK21" i="30"/>
  <c r="AJ21" i="30"/>
  <c r="AI21" i="30"/>
  <c r="AH21" i="30"/>
  <c r="AG21" i="30"/>
  <c r="AF21" i="30"/>
  <c r="AE21" i="30"/>
  <c r="AK20" i="30"/>
  <c r="AJ20" i="30"/>
  <c r="AI20" i="30"/>
  <c r="AH20" i="30"/>
  <c r="AG20" i="30"/>
  <c r="AF20" i="30"/>
  <c r="AE20" i="30"/>
  <c r="AK19" i="30"/>
  <c r="AJ19" i="30"/>
  <c r="AI19" i="30"/>
  <c r="AH19" i="30"/>
  <c r="AG19" i="30"/>
  <c r="AF19" i="30"/>
  <c r="AE19" i="30"/>
  <c r="AK18" i="30"/>
  <c r="AJ18" i="30"/>
  <c r="AI18" i="30"/>
  <c r="AH18" i="30"/>
  <c r="AG18" i="30"/>
  <c r="AF18" i="30"/>
  <c r="AE18" i="30"/>
  <c r="AK17" i="30"/>
  <c r="AJ17" i="30"/>
  <c r="AI17" i="30"/>
  <c r="AH17" i="30"/>
  <c r="AG17" i="30"/>
  <c r="AF17" i="30"/>
  <c r="AE17" i="30"/>
  <c r="AK16" i="30"/>
  <c r="AJ16" i="30"/>
  <c r="AI16" i="30"/>
  <c r="AH16" i="30"/>
  <c r="AG16" i="30"/>
  <c r="AF16" i="30"/>
  <c r="AE16" i="30"/>
  <c r="AK15" i="30"/>
  <c r="AJ15" i="30"/>
  <c r="AI15" i="30"/>
  <c r="AH15" i="30"/>
  <c r="AG15" i="30"/>
  <c r="AF15" i="30"/>
  <c r="AE15" i="30"/>
  <c r="AK14" i="30"/>
  <c r="AJ14" i="30"/>
  <c r="AI14" i="30"/>
  <c r="AH14" i="30"/>
  <c r="AG14" i="30"/>
  <c r="AF14" i="30"/>
  <c r="AE14" i="30"/>
  <c r="AK13" i="30"/>
  <c r="AJ13" i="30"/>
  <c r="AI13" i="30"/>
  <c r="AH13" i="30"/>
  <c r="AG13" i="30"/>
  <c r="AF13" i="30"/>
  <c r="AE13" i="30"/>
  <c r="AK12" i="30"/>
  <c r="AJ12" i="30"/>
  <c r="AI12" i="30"/>
  <c r="AH12" i="30"/>
  <c r="AG12" i="30"/>
  <c r="AF12" i="30"/>
  <c r="AE12" i="30"/>
  <c r="AK11" i="30"/>
  <c r="AJ11" i="30"/>
  <c r="AI11" i="30"/>
  <c r="AH11" i="30"/>
  <c r="AG11" i="30"/>
  <c r="AF11" i="30"/>
  <c r="AE11" i="30"/>
  <c r="S9" i="30"/>
  <c r="H21" i="31" s="1"/>
  <c r="O9" i="30"/>
  <c r="H17" i="31" s="1"/>
  <c r="G9" i="30"/>
  <c r="H9" i="31" s="1"/>
  <c r="AU7" i="30"/>
  <c r="R29" i="31"/>
  <c r="AT7" i="30"/>
  <c r="R25" i="31" s="1"/>
  <c r="AS7" i="30"/>
  <c r="R21" i="31"/>
  <c r="AR7" i="30"/>
  <c r="R17" i="31" s="1"/>
  <c r="AQ7" i="30"/>
  <c r="R13" i="31"/>
  <c r="AP7" i="30"/>
  <c r="R9" i="31" s="1"/>
  <c r="AO7" i="30"/>
  <c r="R5" i="31"/>
  <c r="AU5" i="30"/>
  <c r="AU6" i="30" s="1"/>
  <c r="P29" i="31" s="1"/>
  <c r="AT5" i="30"/>
  <c r="AT6" i="30" s="1"/>
  <c r="P25" i="31" s="1"/>
  <c r="AS5" i="30"/>
  <c r="O21" i="31"/>
  <c r="AR5" i="30"/>
  <c r="AR6" i="30" s="1"/>
  <c r="P17" i="31" s="1"/>
  <c r="AQ5" i="30"/>
  <c r="AP5" i="30"/>
  <c r="AO5" i="30"/>
  <c r="O5" i="31" s="1"/>
  <c r="AA5" i="30"/>
  <c r="W5" i="30"/>
  <c r="S5" i="30"/>
  <c r="O5" i="30"/>
  <c r="K5" i="30"/>
  <c r="G5" i="30"/>
  <c r="C5" i="30"/>
  <c r="AA4" i="30"/>
  <c r="W4" i="30"/>
  <c r="S4" i="30"/>
  <c r="O4" i="30"/>
  <c r="K4" i="30"/>
  <c r="G4" i="30"/>
  <c r="C4" i="30"/>
  <c r="AA3" i="30"/>
  <c r="W3" i="30"/>
  <c r="S3" i="30"/>
  <c r="O3" i="30"/>
  <c r="K3" i="30"/>
  <c r="G3" i="30"/>
  <c r="C3" i="30"/>
  <c r="AK110" i="29"/>
  <c r="AJ110" i="29"/>
  <c r="AI110" i="29"/>
  <c r="AH110" i="29"/>
  <c r="AG110" i="29"/>
  <c r="AF110" i="29"/>
  <c r="AE110" i="29"/>
  <c r="AK109" i="29"/>
  <c r="AJ109" i="29"/>
  <c r="AI109" i="29"/>
  <c r="AH109" i="29"/>
  <c r="AG109" i="29"/>
  <c r="AF109" i="29"/>
  <c r="AE109" i="29"/>
  <c r="AK108" i="29"/>
  <c r="AJ108" i="29"/>
  <c r="AI108" i="29"/>
  <c r="AH108" i="29"/>
  <c r="AG108" i="29"/>
  <c r="AF108" i="29"/>
  <c r="AE108" i="29"/>
  <c r="AK107" i="29"/>
  <c r="AJ107" i="29"/>
  <c r="AI107" i="29"/>
  <c r="AH107" i="29"/>
  <c r="AG107" i="29"/>
  <c r="AF107" i="29"/>
  <c r="AE107" i="29"/>
  <c r="AK106" i="29"/>
  <c r="AJ106" i="29"/>
  <c r="AI106" i="29"/>
  <c r="AH106" i="29"/>
  <c r="AG106" i="29"/>
  <c r="AF106" i="29"/>
  <c r="AE106" i="29"/>
  <c r="AK105" i="29"/>
  <c r="AJ105" i="29"/>
  <c r="AI105" i="29"/>
  <c r="AH105" i="29"/>
  <c r="AG105" i="29"/>
  <c r="AF105" i="29"/>
  <c r="AE105" i="29"/>
  <c r="AK104" i="29"/>
  <c r="AJ104" i="29"/>
  <c r="AI104" i="29"/>
  <c r="AH104" i="29"/>
  <c r="AG104" i="29"/>
  <c r="AF104" i="29"/>
  <c r="AE104" i="29"/>
  <c r="AK103" i="29"/>
  <c r="AJ103" i="29"/>
  <c r="AI103" i="29"/>
  <c r="AH103" i="29"/>
  <c r="AG103" i="29"/>
  <c r="AF103" i="29"/>
  <c r="AE103" i="29"/>
  <c r="AK102" i="29"/>
  <c r="AJ102" i="29"/>
  <c r="AI102" i="29"/>
  <c r="AH102" i="29"/>
  <c r="AG102" i="29"/>
  <c r="AF102" i="29"/>
  <c r="AE102" i="29"/>
  <c r="AK101" i="29"/>
  <c r="AJ101" i="29"/>
  <c r="AI101" i="29"/>
  <c r="AH101" i="29"/>
  <c r="AG101" i="29"/>
  <c r="AF101" i="29"/>
  <c r="AE101" i="29"/>
  <c r="AK100" i="29"/>
  <c r="AJ100" i="29"/>
  <c r="AI100" i="29"/>
  <c r="AH100" i="29"/>
  <c r="AG100" i="29"/>
  <c r="AF100" i="29"/>
  <c r="AE100" i="29"/>
  <c r="AK99" i="29"/>
  <c r="AJ99" i="29"/>
  <c r="AI99" i="29"/>
  <c r="AH99" i="29"/>
  <c r="AG99" i="29"/>
  <c r="AF99" i="29"/>
  <c r="AE99" i="29"/>
  <c r="AK98" i="29"/>
  <c r="AJ98" i="29"/>
  <c r="AI98" i="29"/>
  <c r="AH98" i="29"/>
  <c r="AG98" i="29"/>
  <c r="AF98" i="29"/>
  <c r="AE98" i="29"/>
  <c r="AK97" i="29"/>
  <c r="AJ97" i="29"/>
  <c r="AI97" i="29"/>
  <c r="AH97" i="29"/>
  <c r="AG97" i="29"/>
  <c r="AF97" i="29"/>
  <c r="AE97" i="29"/>
  <c r="AK96" i="29"/>
  <c r="AJ96" i="29"/>
  <c r="AI96" i="29"/>
  <c r="AH96" i="29"/>
  <c r="AG96" i="29"/>
  <c r="AF96" i="29"/>
  <c r="AE96" i="29"/>
  <c r="AK95" i="29"/>
  <c r="AJ95" i="29"/>
  <c r="AI95" i="29"/>
  <c r="AH95" i="29"/>
  <c r="AG95" i="29"/>
  <c r="AF95" i="29"/>
  <c r="AE95" i="29"/>
  <c r="AK94" i="29"/>
  <c r="AJ94" i="29"/>
  <c r="AI94" i="29"/>
  <c r="AH94" i="29"/>
  <c r="AG94" i="29"/>
  <c r="AF94" i="29"/>
  <c r="AE94" i="29"/>
  <c r="AK93" i="29"/>
  <c r="AJ93" i="29"/>
  <c r="AI93" i="29"/>
  <c r="AH93" i="29"/>
  <c r="AG93" i="29"/>
  <c r="AF93" i="29"/>
  <c r="AE93" i="29"/>
  <c r="AK92" i="29"/>
  <c r="AJ92" i="29"/>
  <c r="AI92" i="29"/>
  <c r="AH92" i="29"/>
  <c r="AG92" i="29"/>
  <c r="AF92" i="29"/>
  <c r="AE92" i="29"/>
  <c r="AK91" i="29"/>
  <c r="AJ91" i="29"/>
  <c r="AI91" i="29"/>
  <c r="AH91" i="29"/>
  <c r="AG91" i="29"/>
  <c r="AF91" i="29"/>
  <c r="AE91" i="29"/>
  <c r="AK90" i="29"/>
  <c r="AJ90" i="29"/>
  <c r="AI90" i="29"/>
  <c r="AH90" i="29"/>
  <c r="AG90" i="29"/>
  <c r="AF90" i="29"/>
  <c r="AE90" i="29"/>
  <c r="AK89" i="29"/>
  <c r="AJ89" i="29"/>
  <c r="AI89" i="29"/>
  <c r="AH89" i="29"/>
  <c r="AG89" i="29"/>
  <c r="AF89" i="29"/>
  <c r="AE89" i="29"/>
  <c r="AK88" i="29"/>
  <c r="AJ88" i="29"/>
  <c r="AI88" i="29"/>
  <c r="AH88" i="29"/>
  <c r="AG88" i="29"/>
  <c r="AF88" i="29"/>
  <c r="AE88" i="29"/>
  <c r="AK87" i="29"/>
  <c r="AJ87" i="29"/>
  <c r="AI87" i="29"/>
  <c r="AH87" i="29"/>
  <c r="AG87" i="29"/>
  <c r="AF87" i="29"/>
  <c r="AE87" i="29"/>
  <c r="AK86" i="29"/>
  <c r="AJ86" i="29"/>
  <c r="AI86" i="29"/>
  <c r="AH86" i="29"/>
  <c r="AG86" i="29"/>
  <c r="AF86" i="29"/>
  <c r="AE86" i="29"/>
  <c r="AK85" i="29"/>
  <c r="AJ85" i="29"/>
  <c r="AI85" i="29"/>
  <c r="AH85" i="29"/>
  <c r="AG85" i="29"/>
  <c r="AF85" i="29"/>
  <c r="AE85" i="29"/>
  <c r="AK84" i="29"/>
  <c r="AJ84" i="29"/>
  <c r="AI84" i="29"/>
  <c r="AH84" i="29"/>
  <c r="AG84" i="29"/>
  <c r="AF84" i="29"/>
  <c r="AE84" i="29"/>
  <c r="AK83" i="29"/>
  <c r="AJ83" i="29"/>
  <c r="AI83" i="29"/>
  <c r="AH83" i="29"/>
  <c r="AG83" i="29"/>
  <c r="AF83" i="29"/>
  <c r="AE83" i="29"/>
  <c r="AK82" i="29"/>
  <c r="AJ82" i="29"/>
  <c r="AI82" i="29"/>
  <c r="AH82" i="29"/>
  <c r="AG82" i="29"/>
  <c r="AF82" i="29"/>
  <c r="AE82" i="29"/>
  <c r="AK81" i="29"/>
  <c r="AJ81" i="29"/>
  <c r="AI81" i="29"/>
  <c r="AH81" i="29"/>
  <c r="AG81" i="29"/>
  <c r="AF81" i="29"/>
  <c r="AE81" i="29"/>
  <c r="AK80" i="29"/>
  <c r="AJ80" i="29"/>
  <c r="AI80" i="29"/>
  <c r="AH80" i="29"/>
  <c r="AG80" i="29"/>
  <c r="AF80" i="29"/>
  <c r="AE80" i="29"/>
  <c r="AK79" i="29"/>
  <c r="AJ79" i="29"/>
  <c r="AI79" i="29"/>
  <c r="AH79" i="29"/>
  <c r="AG79" i="29"/>
  <c r="AF79" i="29"/>
  <c r="AE79" i="29"/>
  <c r="AK78" i="29"/>
  <c r="AJ78" i="29"/>
  <c r="AI78" i="29"/>
  <c r="AH78" i="29"/>
  <c r="AG78" i="29"/>
  <c r="AF78" i="29"/>
  <c r="AE78" i="29"/>
  <c r="AK77" i="29"/>
  <c r="AJ77" i="29"/>
  <c r="AI77" i="29"/>
  <c r="AH77" i="29"/>
  <c r="AG77" i="29"/>
  <c r="AF77" i="29"/>
  <c r="AE77" i="29"/>
  <c r="AK76" i="29"/>
  <c r="AJ76" i="29"/>
  <c r="AI76" i="29"/>
  <c r="AH76" i="29"/>
  <c r="AG76" i="29"/>
  <c r="AF76" i="29"/>
  <c r="AE76" i="29"/>
  <c r="AK75" i="29"/>
  <c r="AJ75" i="29"/>
  <c r="AI75" i="29"/>
  <c r="AH75" i="29"/>
  <c r="AG75" i="29"/>
  <c r="AF75" i="29"/>
  <c r="AE75" i="29"/>
  <c r="AK74" i="29"/>
  <c r="AJ74" i="29"/>
  <c r="AI74" i="29"/>
  <c r="AH74" i="29"/>
  <c r="AG74" i="29"/>
  <c r="AF74" i="29"/>
  <c r="AE74" i="29"/>
  <c r="AK73" i="29"/>
  <c r="AJ73" i="29"/>
  <c r="AI73" i="29"/>
  <c r="AH73" i="29"/>
  <c r="AG73" i="29"/>
  <c r="AF73" i="29"/>
  <c r="AE73" i="29"/>
  <c r="AK72" i="29"/>
  <c r="AJ72" i="29"/>
  <c r="AI72" i="29"/>
  <c r="AH72" i="29"/>
  <c r="AG72" i="29"/>
  <c r="AF72" i="29"/>
  <c r="AE72" i="29"/>
  <c r="AK71" i="29"/>
  <c r="AJ71" i="29"/>
  <c r="AI71" i="29"/>
  <c r="AH71" i="29"/>
  <c r="AG71" i="29"/>
  <c r="AF71" i="29"/>
  <c r="AE71" i="29"/>
  <c r="AK70" i="29"/>
  <c r="AJ70" i="29"/>
  <c r="AI70" i="29"/>
  <c r="AH70" i="29"/>
  <c r="AG70" i="29"/>
  <c r="AF70" i="29"/>
  <c r="AE70" i="29"/>
  <c r="AK69" i="29"/>
  <c r="AJ69" i="29"/>
  <c r="AI69" i="29"/>
  <c r="AH69" i="29"/>
  <c r="AG69" i="29"/>
  <c r="AF69" i="29"/>
  <c r="AE69" i="29"/>
  <c r="AK68" i="29"/>
  <c r="AJ68" i="29"/>
  <c r="AI68" i="29"/>
  <c r="AH68" i="29"/>
  <c r="AG68" i="29"/>
  <c r="AF68" i="29"/>
  <c r="AE68" i="29"/>
  <c r="AK67" i="29"/>
  <c r="AJ67" i="29"/>
  <c r="AI67" i="29"/>
  <c r="AH67" i="29"/>
  <c r="AG67" i="29"/>
  <c r="AF67" i="29"/>
  <c r="AE67" i="29"/>
  <c r="AK66" i="29"/>
  <c r="AJ66" i="29"/>
  <c r="AI66" i="29"/>
  <c r="AH66" i="29"/>
  <c r="AG66" i="29"/>
  <c r="AF66" i="29"/>
  <c r="AE66" i="29"/>
  <c r="AK65" i="29"/>
  <c r="AJ65" i="29"/>
  <c r="AI65" i="29"/>
  <c r="AH65" i="29"/>
  <c r="AG65" i="29"/>
  <c r="AF65" i="29"/>
  <c r="AE65" i="29"/>
  <c r="AK64" i="29"/>
  <c r="AJ64" i="29"/>
  <c r="AI64" i="29"/>
  <c r="AH64" i="29"/>
  <c r="AG64" i="29"/>
  <c r="AF64" i="29"/>
  <c r="AE64" i="29"/>
  <c r="AK63" i="29"/>
  <c r="AJ63" i="29"/>
  <c r="AI63" i="29"/>
  <c r="AH63" i="29"/>
  <c r="AG63" i="29"/>
  <c r="AF63" i="29"/>
  <c r="AE63" i="29"/>
  <c r="AK62" i="29"/>
  <c r="AJ62" i="29"/>
  <c r="AI62" i="29"/>
  <c r="AH62" i="29"/>
  <c r="AG62" i="29"/>
  <c r="AF62" i="29"/>
  <c r="AE62" i="29"/>
  <c r="AK61" i="29"/>
  <c r="AJ61" i="29"/>
  <c r="AI61" i="29"/>
  <c r="AH61" i="29"/>
  <c r="AG61" i="29"/>
  <c r="AF61" i="29"/>
  <c r="AE61" i="29"/>
  <c r="AK60" i="29"/>
  <c r="AJ60" i="29"/>
  <c r="AI60" i="29"/>
  <c r="AH60" i="29"/>
  <c r="AG60" i="29"/>
  <c r="AF60" i="29"/>
  <c r="AE60" i="29"/>
  <c r="AK59" i="29"/>
  <c r="AJ59" i="29"/>
  <c r="AI59" i="29"/>
  <c r="AH59" i="29"/>
  <c r="AG59" i="29"/>
  <c r="AF59" i="29"/>
  <c r="AE59" i="29"/>
  <c r="AK58" i="29"/>
  <c r="AJ58" i="29"/>
  <c r="AI58" i="29"/>
  <c r="AH58" i="29"/>
  <c r="AG58" i="29"/>
  <c r="AF58" i="29"/>
  <c r="AE58" i="29"/>
  <c r="AK57" i="29"/>
  <c r="AJ57" i="29"/>
  <c r="AI57" i="29"/>
  <c r="AH57" i="29"/>
  <c r="AG57" i="29"/>
  <c r="AF57" i="29"/>
  <c r="AE57" i="29"/>
  <c r="AK56" i="29"/>
  <c r="AJ56" i="29"/>
  <c r="AI56" i="29"/>
  <c r="AH56" i="29"/>
  <c r="AG56" i="29"/>
  <c r="AF56" i="29"/>
  <c r="AE56" i="29"/>
  <c r="AK55" i="29"/>
  <c r="AJ55" i="29"/>
  <c r="AI55" i="29"/>
  <c r="AH55" i="29"/>
  <c r="AG55" i="29"/>
  <c r="AF55" i="29"/>
  <c r="AE55" i="29"/>
  <c r="AK54" i="29"/>
  <c r="AJ54" i="29"/>
  <c r="AI54" i="29"/>
  <c r="AH54" i="29"/>
  <c r="AG54" i="29"/>
  <c r="AF54" i="29"/>
  <c r="AE54" i="29"/>
  <c r="AK53" i="29"/>
  <c r="AJ53" i="29"/>
  <c r="AI53" i="29"/>
  <c r="AH53" i="29"/>
  <c r="AG53" i="29"/>
  <c r="AF53" i="29"/>
  <c r="AE53" i="29"/>
  <c r="AK52" i="29"/>
  <c r="AJ52" i="29"/>
  <c r="AI52" i="29"/>
  <c r="AH52" i="29"/>
  <c r="AG52" i="29"/>
  <c r="AF52" i="29"/>
  <c r="AE52" i="29"/>
  <c r="AK51" i="29"/>
  <c r="AJ51" i="29"/>
  <c r="AI51" i="29"/>
  <c r="AH51" i="29"/>
  <c r="AG51" i="29"/>
  <c r="AF51" i="29"/>
  <c r="AE51" i="29"/>
  <c r="AK50" i="29"/>
  <c r="AJ50" i="29"/>
  <c r="AI50" i="29"/>
  <c r="AH50" i="29"/>
  <c r="AG50" i="29"/>
  <c r="AF50" i="29"/>
  <c r="AE50" i="29"/>
  <c r="AK49" i="29"/>
  <c r="AJ49" i="29"/>
  <c r="AI49" i="29"/>
  <c r="AH49" i="29"/>
  <c r="AG49" i="29"/>
  <c r="AF49" i="29"/>
  <c r="AE49" i="29"/>
  <c r="AK48" i="29"/>
  <c r="AJ48" i="29"/>
  <c r="AI48" i="29"/>
  <c r="AH48" i="29"/>
  <c r="AG48" i="29"/>
  <c r="AF48" i="29"/>
  <c r="AE48" i="29"/>
  <c r="AK47" i="29"/>
  <c r="AJ47" i="29"/>
  <c r="AI47" i="29"/>
  <c r="AH47" i="29"/>
  <c r="AG47" i="29"/>
  <c r="AF47" i="29"/>
  <c r="AE47" i="29"/>
  <c r="AK46" i="29"/>
  <c r="AJ46" i="29"/>
  <c r="AI46" i="29"/>
  <c r="AH46" i="29"/>
  <c r="AG46" i="29"/>
  <c r="AF46" i="29"/>
  <c r="AE46" i="29"/>
  <c r="AK45" i="29"/>
  <c r="AJ45" i="29"/>
  <c r="AI45" i="29"/>
  <c r="AH45" i="29"/>
  <c r="AG45" i="29"/>
  <c r="AF45" i="29"/>
  <c r="AE45" i="29"/>
  <c r="AK44" i="29"/>
  <c r="AJ44" i="29"/>
  <c r="AI44" i="29"/>
  <c r="AH44" i="29"/>
  <c r="AG44" i="29"/>
  <c r="AF44" i="29"/>
  <c r="AE44" i="29"/>
  <c r="AK43" i="29"/>
  <c r="AJ43" i="29"/>
  <c r="AI43" i="29"/>
  <c r="AH43" i="29"/>
  <c r="AG43" i="29"/>
  <c r="AF43" i="29"/>
  <c r="AE43" i="29"/>
  <c r="AK42" i="29"/>
  <c r="AJ42" i="29"/>
  <c r="AI42" i="29"/>
  <c r="AH42" i="29"/>
  <c r="AG42" i="29"/>
  <c r="AF42" i="29"/>
  <c r="AE42" i="29"/>
  <c r="AK41" i="29"/>
  <c r="AJ41" i="29"/>
  <c r="AI41" i="29"/>
  <c r="AH41" i="29"/>
  <c r="AG41" i="29"/>
  <c r="AF41" i="29"/>
  <c r="AE41" i="29"/>
  <c r="AK40" i="29"/>
  <c r="AJ40" i="29"/>
  <c r="AI40" i="29"/>
  <c r="AH40" i="29"/>
  <c r="AG40" i="29"/>
  <c r="AF40" i="29"/>
  <c r="AE40" i="29"/>
  <c r="AK39" i="29"/>
  <c r="AJ39" i="29"/>
  <c r="AI39" i="29"/>
  <c r="AH39" i="29"/>
  <c r="AG39" i="29"/>
  <c r="AF39" i="29"/>
  <c r="AE39" i="29"/>
  <c r="AK38" i="29"/>
  <c r="AJ38" i="29"/>
  <c r="AI38" i="29"/>
  <c r="AH38" i="29"/>
  <c r="AG38" i="29"/>
  <c r="AF38" i="29"/>
  <c r="AE38" i="29"/>
  <c r="AK37" i="29"/>
  <c r="AJ37" i="29"/>
  <c r="AI37" i="29"/>
  <c r="AH37" i="29"/>
  <c r="AG37" i="29"/>
  <c r="AF37" i="29"/>
  <c r="AE37" i="29"/>
  <c r="AK36" i="29"/>
  <c r="AJ36" i="29"/>
  <c r="AI36" i="29"/>
  <c r="AH36" i="29"/>
  <c r="AG36" i="29"/>
  <c r="AF36" i="29"/>
  <c r="AE36" i="29"/>
  <c r="AK35" i="29"/>
  <c r="AJ35" i="29"/>
  <c r="AI35" i="29"/>
  <c r="AH35" i="29"/>
  <c r="AG35" i="29"/>
  <c r="AF35" i="29"/>
  <c r="AE35" i="29"/>
  <c r="AK34" i="29"/>
  <c r="AJ34" i="29"/>
  <c r="AI34" i="29"/>
  <c r="AH34" i="29"/>
  <c r="AG34" i="29"/>
  <c r="AF34" i="29"/>
  <c r="AE34" i="29"/>
  <c r="AK33" i="29"/>
  <c r="AJ33" i="29"/>
  <c r="AI33" i="29"/>
  <c r="AH33" i="29"/>
  <c r="AG33" i="29"/>
  <c r="AF33" i="29"/>
  <c r="AE33" i="29"/>
  <c r="AK32" i="29"/>
  <c r="AJ32" i="29"/>
  <c r="AI32" i="29"/>
  <c r="AH32" i="29"/>
  <c r="AG32" i="29"/>
  <c r="AF32" i="29"/>
  <c r="AE32" i="29"/>
  <c r="AK31" i="29"/>
  <c r="AJ31" i="29"/>
  <c r="AI31" i="29"/>
  <c r="AH31" i="29"/>
  <c r="AG31" i="29"/>
  <c r="AF31" i="29"/>
  <c r="AE31" i="29"/>
  <c r="AK30" i="29"/>
  <c r="AJ30" i="29"/>
  <c r="AI30" i="29"/>
  <c r="AH30" i="29"/>
  <c r="AG30" i="29"/>
  <c r="AF30" i="29"/>
  <c r="AE30" i="29"/>
  <c r="AK29" i="29"/>
  <c r="AJ29" i="29"/>
  <c r="AI29" i="29"/>
  <c r="AH29" i="29"/>
  <c r="AG29" i="29"/>
  <c r="AF29" i="29"/>
  <c r="AE29" i="29"/>
  <c r="AK28" i="29"/>
  <c r="AJ28" i="29"/>
  <c r="AI28" i="29"/>
  <c r="AH28" i="29"/>
  <c r="AG28" i="29"/>
  <c r="AF28" i="29"/>
  <c r="AE28" i="29"/>
  <c r="AK27" i="29"/>
  <c r="AJ27" i="29"/>
  <c r="AI27" i="29"/>
  <c r="AH27" i="29"/>
  <c r="AG27" i="29"/>
  <c r="AF27" i="29"/>
  <c r="AE27" i="29"/>
  <c r="AK26" i="29"/>
  <c r="AJ26" i="29"/>
  <c r="AI26" i="29"/>
  <c r="AH26" i="29"/>
  <c r="AG26" i="29"/>
  <c r="AF26" i="29"/>
  <c r="AE26" i="29"/>
  <c r="AK25" i="29"/>
  <c r="AJ25" i="29"/>
  <c r="AI25" i="29"/>
  <c r="AH25" i="29"/>
  <c r="AG25" i="29"/>
  <c r="AF25" i="29"/>
  <c r="AE25" i="29"/>
  <c r="AK24" i="29"/>
  <c r="AJ24" i="29"/>
  <c r="AI24" i="29"/>
  <c r="AH24" i="29"/>
  <c r="AG24" i="29"/>
  <c r="AF24" i="29"/>
  <c r="AE24" i="29"/>
  <c r="AK23" i="29"/>
  <c r="AJ23" i="29"/>
  <c r="AI23" i="29"/>
  <c r="AH23" i="29"/>
  <c r="AG23" i="29"/>
  <c r="AF23" i="29"/>
  <c r="AE23" i="29"/>
  <c r="AK22" i="29"/>
  <c r="AJ22" i="29"/>
  <c r="AI22" i="29"/>
  <c r="AH22" i="29"/>
  <c r="AG22" i="29"/>
  <c r="AF22" i="29"/>
  <c r="AE22" i="29"/>
  <c r="AK21" i="29"/>
  <c r="AJ21" i="29"/>
  <c r="AI21" i="29"/>
  <c r="AH21" i="29"/>
  <c r="AG21" i="29"/>
  <c r="AF21" i="29"/>
  <c r="AE21" i="29"/>
  <c r="AK20" i="29"/>
  <c r="AJ20" i="29"/>
  <c r="AI20" i="29"/>
  <c r="AH20" i="29"/>
  <c r="AG20" i="29"/>
  <c r="AF20" i="29"/>
  <c r="AE20" i="29"/>
  <c r="AK19" i="29"/>
  <c r="AJ19" i="29"/>
  <c r="AI19" i="29"/>
  <c r="AH19" i="29"/>
  <c r="AG19" i="29"/>
  <c r="AF19" i="29"/>
  <c r="AE19" i="29"/>
  <c r="AK18" i="29"/>
  <c r="AJ18" i="29"/>
  <c r="AI18" i="29"/>
  <c r="AH18" i="29"/>
  <c r="AG18" i="29"/>
  <c r="AF18" i="29"/>
  <c r="AE18" i="29"/>
  <c r="AK17" i="29"/>
  <c r="AJ17" i="29"/>
  <c r="AI17" i="29"/>
  <c r="AH17" i="29"/>
  <c r="AG17" i="29"/>
  <c r="AF17" i="29"/>
  <c r="AE17" i="29"/>
  <c r="AK16" i="29"/>
  <c r="AJ16" i="29"/>
  <c r="AI16" i="29"/>
  <c r="AH16" i="29"/>
  <c r="AG16" i="29"/>
  <c r="AF16" i="29"/>
  <c r="AE16" i="29"/>
  <c r="AK15" i="29"/>
  <c r="AJ15" i="29"/>
  <c r="AI15" i="29"/>
  <c r="AH15" i="29"/>
  <c r="AG15" i="29"/>
  <c r="AF15" i="29"/>
  <c r="AE15" i="29"/>
  <c r="AK14" i="29"/>
  <c r="AJ14" i="29"/>
  <c r="AI14" i="29"/>
  <c r="AH14" i="29"/>
  <c r="AG14" i="29"/>
  <c r="AF14" i="29"/>
  <c r="AE14" i="29"/>
  <c r="AK13" i="29"/>
  <c r="AJ13" i="29"/>
  <c r="AI13" i="29"/>
  <c r="AH13" i="29"/>
  <c r="AG13" i="29"/>
  <c r="AF13" i="29"/>
  <c r="AE13" i="29"/>
  <c r="AK12" i="29"/>
  <c r="AJ12" i="29"/>
  <c r="AI12" i="29"/>
  <c r="AH12" i="29"/>
  <c r="AG12" i="29"/>
  <c r="AF12" i="29"/>
  <c r="AE12" i="29"/>
  <c r="AK11" i="29"/>
  <c r="AJ11" i="29"/>
  <c r="AI11" i="29"/>
  <c r="AH11" i="29"/>
  <c r="AG11" i="29"/>
  <c r="AF11" i="29"/>
  <c r="AE11" i="29"/>
  <c r="AT9" i="29"/>
  <c r="AS9" i="29"/>
  <c r="AR9" i="29"/>
  <c r="AQ9" i="29"/>
  <c r="AP9" i="29"/>
  <c r="AO9" i="29"/>
  <c r="S9" i="29"/>
  <c r="H20" i="31" s="1"/>
  <c r="O9" i="29"/>
  <c r="H16" i="31" s="1"/>
  <c r="G9" i="29"/>
  <c r="H8" i="31" s="1"/>
  <c r="AU7" i="29"/>
  <c r="R28" i="31"/>
  <c r="AT7" i="29"/>
  <c r="R24" i="31" s="1"/>
  <c r="AS7" i="29"/>
  <c r="R20" i="31" s="1"/>
  <c r="AR7" i="29"/>
  <c r="R16" i="31" s="1"/>
  <c r="AQ7" i="29"/>
  <c r="R12" i="31"/>
  <c r="AP7" i="29"/>
  <c r="R8" i="31" s="1"/>
  <c r="AO7" i="29"/>
  <c r="R4" i="31" s="1"/>
  <c r="AU5" i="29"/>
  <c r="AU6" i="29" s="1"/>
  <c r="P28" i="31" s="1"/>
  <c r="AT5" i="29"/>
  <c r="AT6" i="29" s="1"/>
  <c r="P24" i="31" s="1"/>
  <c r="AS5" i="29"/>
  <c r="O20" i="31" s="1"/>
  <c r="AR5" i="29"/>
  <c r="O16" i="31" s="1"/>
  <c r="AQ5" i="29"/>
  <c r="O12" i="31" s="1"/>
  <c r="AP5" i="29"/>
  <c r="AP6" i="29" s="1"/>
  <c r="P8" i="31" s="1"/>
  <c r="AO5" i="29"/>
  <c r="AO6" i="29" s="1"/>
  <c r="P4" i="31" s="1"/>
  <c r="AA5" i="29"/>
  <c r="W5" i="29"/>
  <c r="S5" i="29"/>
  <c r="O5" i="29"/>
  <c r="K5" i="29"/>
  <c r="G5" i="29"/>
  <c r="C5" i="29"/>
  <c r="AA4" i="29"/>
  <c r="W4" i="29"/>
  <c r="S4" i="29"/>
  <c r="O4" i="29"/>
  <c r="K4" i="29"/>
  <c r="G4" i="29"/>
  <c r="C4" i="29"/>
  <c r="AA3" i="29"/>
  <c r="W3" i="29"/>
  <c r="S3" i="29"/>
  <c r="O3" i="29"/>
  <c r="K3" i="29"/>
  <c r="G3" i="29"/>
  <c r="C3" i="29"/>
  <c r="S9" i="28"/>
  <c r="H19" i="31" s="1"/>
  <c r="G9" i="28"/>
  <c r="H7" i="31" s="1"/>
  <c r="AK110" i="28"/>
  <c r="AJ110" i="28"/>
  <c r="AI110" i="28"/>
  <c r="AH110" i="28"/>
  <c r="AG110" i="28"/>
  <c r="AF110" i="28"/>
  <c r="AE110" i="28"/>
  <c r="AK109" i="28"/>
  <c r="AJ109" i="28"/>
  <c r="AI109" i="28"/>
  <c r="AH109" i="28"/>
  <c r="AG109" i="28"/>
  <c r="AF109" i="28"/>
  <c r="AE109" i="28"/>
  <c r="AK108" i="28"/>
  <c r="AJ108" i="28"/>
  <c r="AI108" i="28"/>
  <c r="AH108" i="28"/>
  <c r="AG108" i="28"/>
  <c r="AF108" i="28"/>
  <c r="AE108" i="28"/>
  <c r="AK107" i="28"/>
  <c r="AJ107" i="28"/>
  <c r="AI107" i="28"/>
  <c r="AH107" i="28"/>
  <c r="AG107" i="28"/>
  <c r="AF107" i="28"/>
  <c r="AE107" i="28"/>
  <c r="AK106" i="28"/>
  <c r="AJ106" i="28"/>
  <c r="AI106" i="28"/>
  <c r="AH106" i="28"/>
  <c r="AG106" i="28"/>
  <c r="AF106" i="28"/>
  <c r="AE106" i="28"/>
  <c r="AK105" i="28"/>
  <c r="AJ105" i="28"/>
  <c r="AI105" i="28"/>
  <c r="AH105" i="28"/>
  <c r="AG105" i="28"/>
  <c r="AF105" i="28"/>
  <c r="AE105" i="28"/>
  <c r="AK104" i="28"/>
  <c r="AJ104" i="28"/>
  <c r="AI104" i="28"/>
  <c r="AH104" i="28"/>
  <c r="AG104" i="28"/>
  <c r="AF104" i="28"/>
  <c r="AE104" i="28"/>
  <c r="AK103" i="28"/>
  <c r="AJ103" i="28"/>
  <c r="AI103" i="28"/>
  <c r="AH103" i="28"/>
  <c r="AG103" i="28"/>
  <c r="AF103" i="28"/>
  <c r="AE103" i="28"/>
  <c r="AK102" i="28"/>
  <c r="AJ102" i="28"/>
  <c r="AI102" i="28"/>
  <c r="AH102" i="28"/>
  <c r="AG102" i="28"/>
  <c r="AF102" i="28"/>
  <c r="AE102" i="28"/>
  <c r="AK101" i="28"/>
  <c r="AJ101" i="28"/>
  <c r="AI101" i="28"/>
  <c r="AH101" i="28"/>
  <c r="AG101" i="28"/>
  <c r="AF101" i="28"/>
  <c r="AE101" i="28"/>
  <c r="AK100" i="28"/>
  <c r="AJ100" i="28"/>
  <c r="AI100" i="28"/>
  <c r="AH100" i="28"/>
  <c r="AG100" i="28"/>
  <c r="AF100" i="28"/>
  <c r="AE100" i="28"/>
  <c r="AK99" i="28"/>
  <c r="AJ99" i="28"/>
  <c r="AI99" i="28"/>
  <c r="AH99" i="28"/>
  <c r="AG99" i="28"/>
  <c r="AF99" i="28"/>
  <c r="AE99" i="28"/>
  <c r="AK98" i="28"/>
  <c r="AJ98" i="28"/>
  <c r="AI98" i="28"/>
  <c r="AH98" i="28"/>
  <c r="AG98" i="28"/>
  <c r="AF98" i="28"/>
  <c r="AE98" i="28"/>
  <c r="AK97" i="28"/>
  <c r="AJ97" i="28"/>
  <c r="AI97" i="28"/>
  <c r="AH97" i="28"/>
  <c r="AG97" i="28"/>
  <c r="AF97" i="28"/>
  <c r="AE97" i="28"/>
  <c r="AK96" i="28"/>
  <c r="AJ96" i="28"/>
  <c r="AI96" i="28"/>
  <c r="AH96" i="28"/>
  <c r="AG96" i="28"/>
  <c r="AF96" i="28"/>
  <c r="AE96" i="28"/>
  <c r="AK95" i="28"/>
  <c r="AJ95" i="28"/>
  <c r="AI95" i="28"/>
  <c r="AH95" i="28"/>
  <c r="AG95" i="28"/>
  <c r="AF95" i="28"/>
  <c r="AE95" i="28"/>
  <c r="AK94" i="28"/>
  <c r="AJ94" i="28"/>
  <c r="AI94" i="28"/>
  <c r="AH94" i="28"/>
  <c r="AG94" i="28"/>
  <c r="AF94" i="28"/>
  <c r="AE94" i="28"/>
  <c r="AK93" i="28"/>
  <c r="AJ93" i="28"/>
  <c r="AI93" i="28"/>
  <c r="AH93" i="28"/>
  <c r="AG93" i="28"/>
  <c r="AF93" i="28"/>
  <c r="AE93" i="28"/>
  <c r="AK92" i="28"/>
  <c r="AJ92" i="28"/>
  <c r="AI92" i="28"/>
  <c r="AH92" i="28"/>
  <c r="AG92" i="28"/>
  <c r="AF92" i="28"/>
  <c r="AE92" i="28"/>
  <c r="AK91" i="28"/>
  <c r="AJ91" i="28"/>
  <c r="AI91" i="28"/>
  <c r="AH91" i="28"/>
  <c r="AG91" i="28"/>
  <c r="AF91" i="28"/>
  <c r="AE91" i="28"/>
  <c r="AK90" i="28"/>
  <c r="AJ90" i="28"/>
  <c r="AI90" i="28"/>
  <c r="AH90" i="28"/>
  <c r="AG90" i="28"/>
  <c r="AF90" i="28"/>
  <c r="AE90" i="28"/>
  <c r="AK89" i="28"/>
  <c r="AJ89" i="28"/>
  <c r="AI89" i="28"/>
  <c r="AH89" i="28"/>
  <c r="AG89" i="28"/>
  <c r="AF89" i="28"/>
  <c r="AE89" i="28"/>
  <c r="AK88" i="28"/>
  <c r="AJ88" i="28"/>
  <c r="AI88" i="28"/>
  <c r="AH88" i="28"/>
  <c r="AG88" i="28"/>
  <c r="AF88" i="28"/>
  <c r="AE88" i="28"/>
  <c r="AK87" i="28"/>
  <c r="AJ87" i="28"/>
  <c r="AI87" i="28"/>
  <c r="AH87" i="28"/>
  <c r="AG87" i="28"/>
  <c r="AF87" i="28"/>
  <c r="AE87" i="28"/>
  <c r="AK86" i="28"/>
  <c r="AJ86" i="28"/>
  <c r="AI86" i="28"/>
  <c r="AH86" i="28"/>
  <c r="AG86" i="28"/>
  <c r="AF86" i="28"/>
  <c r="AE86" i="28"/>
  <c r="AK85" i="28"/>
  <c r="AJ85" i="28"/>
  <c r="AI85" i="28"/>
  <c r="AH85" i="28"/>
  <c r="AG85" i="28"/>
  <c r="AF85" i="28"/>
  <c r="AE85" i="28"/>
  <c r="AK84" i="28"/>
  <c r="AJ84" i="28"/>
  <c r="AI84" i="28"/>
  <c r="AH84" i="28"/>
  <c r="AG84" i="28"/>
  <c r="AF84" i="28"/>
  <c r="AE84" i="28"/>
  <c r="AK83" i="28"/>
  <c r="AJ83" i="28"/>
  <c r="AI83" i="28"/>
  <c r="AH83" i="28"/>
  <c r="AG83" i="28"/>
  <c r="AF83" i="28"/>
  <c r="AE83" i="28"/>
  <c r="AK82" i="28"/>
  <c r="AJ82" i="28"/>
  <c r="AI82" i="28"/>
  <c r="AH82" i="28"/>
  <c r="AG82" i="28"/>
  <c r="AF82" i="28"/>
  <c r="AE82" i="28"/>
  <c r="AK81" i="28"/>
  <c r="AJ81" i="28"/>
  <c r="AI81" i="28"/>
  <c r="AH81" i="28"/>
  <c r="AG81" i="28"/>
  <c r="AF81" i="28"/>
  <c r="AE81" i="28"/>
  <c r="AK80" i="28"/>
  <c r="AJ80" i="28"/>
  <c r="AI80" i="28"/>
  <c r="AH80" i="28"/>
  <c r="AG80" i="28"/>
  <c r="AF80" i="28"/>
  <c r="AE80" i="28"/>
  <c r="AK79" i="28"/>
  <c r="AJ79" i="28"/>
  <c r="AI79" i="28"/>
  <c r="AH79" i="28"/>
  <c r="AG79" i="28"/>
  <c r="AF79" i="28"/>
  <c r="AE79" i="28"/>
  <c r="AK78" i="28"/>
  <c r="AJ78" i="28"/>
  <c r="AI78" i="28"/>
  <c r="AH78" i="28"/>
  <c r="AG78" i="28"/>
  <c r="AF78" i="28"/>
  <c r="AE78" i="28"/>
  <c r="AK77" i="28"/>
  <c r="AJ77" i="28"/>
  <c r="AI77" i="28"/>
  <c r="AH77" i="28"/>
  <c r="AG77" i="28"/>
  <c r="AF77" i="28"/>
  <c r="AE77" i="28"/>
  <c r="AK76" i="28"/>
  <c r="AJ76" i="28"/>
  <c r="AI76" i="28"/>
  <c r="AH76" i="28"/>
  <c r="AG76" i="28"/>
  <c r="AF76" i="28"/>
  <c r="AE76" i="28"/>
  <c r="AK75" i="28"/>
  <c r="AJ75" i="28"/>
  <c r="AI75" i="28"/>
  <c r="AH75" i="28"/>
  <c r="AG75" i="28"/>
  <c r="AF75" i="28"/>
  <c r="AE75" i="28"/>
  <c r="AK74" i="28"/>
  <c r="AJ74" i="28"/>
  <c r="AI74" i="28"/>
  <c r="AH74" i="28"/>
  <c r="AG74" i="28"/>
  <c r="AF74" i="28"/>
  <c r="AE74" i="28"/>
  <c r="AK73" i="28"/>
  <c r="AJ73" i="28"/>
  <c r="AI73" i="28"/>
  <c r="AH73" i="28"/>
  <c r="AG73" i="28"/>
  <c r="AF73" i="28"/>
  <c r="AE73" i="28"/>
  <c r="AK72" i="28"/>
  <c r="AJ72" i="28"/>
  <c r="AI72" i="28"/>
  <c r="AH72" i="28"/>
  <c r="AG72" i="28"/>
  <c r="AF72" i="28"/>
  <c r="AE72" i="28"/>
  <c r="AK71" i="28"/>
  <c r="AJ71" i="28"/>
  <c r="AI71" i="28"/>
  <c r="AH71" i="28"/>
  <c r="AG71" i="28"/>
  <c r="AF71" i="28"/>
  <c r="AE71" i="28"/>
  <c r="AK70" i="28"/>
  <c r="AJ70" i="28"/>
  <c r="AI70" i="28"/>
  <c r="AH70" i="28"/>
  <c r="AG70" i="28"/>
  <c r="AF70" i="28"/>
  <c r="AE70" i="28"/>
  <c r="AK69" i="28"/>
  <c r="AJ69" i="28"/>
  <c r="AI69" i="28"/>
  <c r="AH69" i="28"/>
  <c r="AG69" i="28"/>
  <c r="AF69" i="28"/>
  <c r="AE69" i="28"/>
  <c r="AK68" i="28"/>
  <c r="AJ68" i="28"/>
  <c r="AI68" i="28"/>
  <c r="AH68" i="28"/>
  <c r="AG68" i="28"/>
  <c r="AF68" i="28"/>
  <c r="AE68" i="28"/>
  <c r="AK67" i="28"/>
  <c r="AJ67" i="28"/>
  <c r="AI67" i="28"/>
  <c r="AH67" i="28"/>
  <c r="AG67" i="28"/>
  <c r="AF67" i="28"/>
  <c r="AE67" i="28"/>
  <c r="AK66" i="28"/>
  <c r="AJ66" i="28"/>
  <c r="AI66" i="28"/>
  <c r="AH66" i="28"/>
  <c r="AG66" i="28"/>
  <c r="AF66" i="28"/>
  <c r="AE66" i="28"/>
  <c r="AK65" i="28"/>
  <c r="AJ65" i="28"/>
  <c r="AI65" i="28"/>
  <c r="AH65" i="28"/>
  <c r="AG65" i="28"/>
  <c r="AF65" i="28"/>
  <c r="AE65" i="28"/>
  <c r="AK64" i="28"/>
  <c r="AJ64" i="28"/>
  <c r="AI64" i="28"/>
  <c r="AH64" i="28"/>
  <c r="AG64" i="28"/>
  <c r="AF64" i="28"/>
  <c r="AE64" i="28"/>
  <c r="AK63" i="28"/>
  <c r="AJ63" i="28"/>
  <c r="AI63" i="28"/>
  <c r="AH63" i="28"/>
  <c r="AG63" i="28"/>
  <c r="AF63" i="28"/>
  <c r="AE63" i="28"/>
  <c r="AK62" i="28"/>
  <c r="AJ62" i="28"/>
  <c r="AI62" i="28"/>
  <c r="AH62" i="28"/>
  <c r="AG62" i="28"/>
  <c r="AF62" i="28"/>
  <c r="AE62" i="28"/>
  <c r="AK61" i="28"/>
  <c r="AJ61" i="28"/>
  <c r="AI61" i="28"/>
  <c r="AH61" i="28"/>
  <c r="AG61" i="28"/>
  <c r="AF61" i="28"/>
  <c r="AE61" i="28"/>
  <c r="AK60" i="28"/>
  <c r="AJ60" i="28"/>
  <c r="AI60" i="28"/>
  <c r="AH60" i="28"/>
  <c r="AG60" i="28"/>
  <c r="AF60" i="28"/>
  <c r="AE60" i="28"/>
  <c r="AK59" i="28"/>
  <c r="AJ59" i="28"/>
  <c r="AI59" i="28"/>
  <c r="AH59" i="28"/>
  <c r="AG59" i="28"/>
  <c r="AF59" i="28"/>
  <c r="AE59" i="28"/>
  <c r="AK58" i="28"/>
  <c r="AJ58" i="28"/>
  <c r="AI58" i="28"/>
  <c r="AH58" i="28"/>
  <c r="AG58" i="28"/>
  <c r="AF58" i="28"/>
  <c r="AE58" i="28"/>
  <c r="AK57" i="28"/>
  <c r="AJ57" i="28"/>
  <c r="AI57" i="28"/>
  <c r="AH57" i="28"/>
  <c r="AG57" i="28"/>
  <c r="AF57" i="28"/>
  <c r="AE57" i="28"/>
  <c r="AK56" i="28"/>
  <c r="AJ56" i="28"/>
  <c r="AI56" i="28"/>
  <c r="AH56" i="28"/>
  <c r="AG56" i="28"/>
  <c r="AF56" i="28"/>
  <c r="AE56" i="28"/>
  <c r="AK55" i="28"/>
  <c r="AJ55" i="28"/>
  <c r="AI55" i="28"/>
  <c r="AH55" i="28"/>
  <c r="AG55" i="28"/>
  <c r="AF55" i="28"/>
  <c r="AE55" i="28"/>
  <c r="AK54" i="28"/>
  <c r="AJ54" i="28"/>
  <c r="AI54" i="28"/>
  <c r="AH54" i="28"/>
  <c r="AG54" i="28"/>
  <c r="AF54" i="28"/>
  <c r="AE54" i="28"/>
  <c r="AK53" i="28"/>
  <c r="AJ53" i="28"/>
  <c r="AI53" i="28"/>
  <c r="AH53" i="28"/>
  <c r="AG53" i="28"/>
  <c r="AF53" i="28"/>
  <c r="AE53" i="28"/>
  <c r="AK52" i="28"/>
  <c r="AJ52" i="28"/>
  <c r="AI52" i="28"/>
  <c r="AH52" i="28"/>
  <c r="AG52" i="28"/>
  <c r="AF52" i="28"/>
  <c r="AE52" i="28"/>
  <c r="AK51" i="28"/>
  <c r="AJ51" i="28"/>
  <c r="AI51" i="28"/>
  <c r="AH51" i="28"/>
  <c r="AG51" i="28"/>
  <c r="AF51" i="28"/>
  <c r="AE51" i="28"/>
  <c r="AK50" i="28"/>
  <c r="AJ50" i="28"/>
  <c r="AI50" i="28"/>
  <c r="AH50" i="28"/>
  <c r="AG50" i="28"/>
  <c r="AF50" i="28"/>
  <c r="AE50" i="28"/>
  <c r="AK49" i="28"/>
  <c r="AJ49" i="28"/>
  <c r="AI49" i="28"/>
  <c r="AH49" i="28"/>
  <c r="AG49" i="28"/>
  <c r="AF49" i="28"/>
  <c r="AE49" i="28"/>
  <c r="AK48" i="28"/>
  <c r="AJ48" i="28"/>
  <c r="AI48" i="28"/>
  <c r="AH48" i="28"/>
  <c r="AG48" i="28"/>
  <c r="AF48" i="28"/>
  <c r="AE48" i="28"/>
  <c r="AK47" i="28"/>
  <c r="AJ47" i="28"/>
  <c r="AI47" i="28"/>
  <c r="AH47" i="28"/>
  <c r="AG47" i="28"/>
  <c r="AF47" i="28"/>
  <c r="AE47" i="28"/>
  <c r="AK46" i="28"/>
  <c r="AJ46" i="28"/>
  <c r="AI46" i="28"/>
  <c r="AH46" i="28"/>
  <c r="AG46" i="28"/>
  <c r="AF46" i="28"/>
  <c r="AE46" i="28"/>
  <c r="AK45" i="28"/>
  <c r="AJ45" i="28"/>
  <c r="AI45" i="28"/>
  <c r="AH45" i="28"/>
  <c r="AG45" i="28"/>
  <c r="AF45" i="28"/>
  <c r="AE45" i="28"/>
  <c r="AK44" i="28"/>
  <c r="AJ44" i="28"/>
  <c r="AI44" i="28"/>
  <c r="AH44" i="28"/>
  <c r="AG44" i="28"/>
  <c r="AF44" i="28"/>
  <c r="AE44" i="28"/>
  <c r="AK43" i="28"/>
  <c r="AJ43" i="28"/>
  <c r="AI43" i="28"/>
  <c r="AH43" i="28"/>
  <c r="AG43" i="28"/>
  <c r="AF43" i="28"/>
  <c r="AE43" i="28"/>
  <c r="AK42" i="28"/>
  <c r="AJ42" i="28"/>
  <c r="AI42" i="28"/>
  <c r="AH42" i="28"/>
  <c r="AG42" i="28"/>
  <c r="AF42" i="28"/>
  <c r="AE42" i="28"/>
  <c r="AK41" i="28"/>
  <c r="AJ41" i="28"/>
  <c r="AI41" i="28"/>
  <c r="AH41" i="28"/>
  <c r="AG41" i="28"/>
  <c r="AF41" i="28"/>
  <c r="AE41" i="28"/>
  <c r="AK40" i="28"/>
  <c r="AJ40" i="28"/>
  <c r="AI40" i="28"/>
  <c r="AH40" i="28"/>
  <c r="AG40" i="28"/>
  <c r="AF40" i="28"/>
  <c r="AE40" i="28"/>
  <c r="AK39" i="28"/>
  <c r="AJ39" i="28"/>
  <c r="AI39" i="28"/>
  <c r="AH39" i="28"/>
  <c r="AG39" i="28"/>
  <c r="AF39" i="28"/>
  <c r="AE39" i="28"/>
  <c r="AK38" i="28"/>
  <c r="AJ38" i="28"/>
  <c r="AI38" i="28"/>
  <c r="AH38" i="28"/>
  <c r="AG38" i="28"/>
  <c r="AF38" i="28"/>
  <c r="AE38" i="28"/>
  <c r="AK37" i="28"/>
  <c r="AJ37" i="28"/>
  <c r="AI37" i="28"/>
  <c r="AH37" i="28"/>
  <c r="AG37" i="28"/>
  <c r="AF37" i="28"/>
  <c r="AE37" i="28"/>
  <c r="AK36" i="28"/>
  <c r="AJ36" i="28"/>
  <c r="AI36" i="28"/>
  <c r="AH36" i="28"/>
  <c r="AG36" i="28"/>
  <c r="AF36" i="28"/>
  <c r="AE36" i="28"/>
  <c r="AK35" i="28"/>
  <c r="AJ35" i="28"/>
  <c r="AI35" i="28"/>
  <c r="AH35" i="28"/>
  <c r="AG35" i="28"/>
  <c r="AF35" i="28"/>
  <c r="AE35" i="28"/>
  <c r="AK34" i="28"/>
  <c r="AJ34" i="28"/>
  <c r="AI34" i="28"/>
  <c r="AH34" i="28"/>
  <c r="AG34" i="28"/>
  <c r="AF34" i="28"/>
  <c r="AE34" i="28"/>
  <c r="AK33" i="28"/>
  <c r="AJ33" i="28"/>
  <c r="AI33" i="28"/>
  <c r="AH33" i="28"/>
  <c r="AG33" i="28"/>
  <c r="AF33" i="28"/>
  <c r="AE33" i="28"/>
  <c r="AK32" i="28"/>
  <c r="AJ32" i="28"/>
  <c r="AI32" i="28"/>
  <c r="AH32" i="28"/>
  <c r="AG32" i="28"/>
  <c r="AF32" i="28"/>
  <c r="AE32" i="28"/>
  <c r="AK31" i="28"/>
  <c r="AJ31" i="28"/>
  <c r="AI31" i="28"/>
  <c r="AH31" i="28"/>
  <c r="AG31" i="28"/>
  <c r="AF31" i="28"/>
  <c r="AE31" i="28"/>
  <c r="AK30" i="28"/>
  <c r="AJ30" i="28"/>
  <c r="AI30" i="28"/>
  <c r="AH30" i="28"/>
  <c r="AG30" i="28"/>
  <c r="AF30" i="28"/>
  <c r="AE30" i="28"/>
  <c r="AK29" i="28"/>
  <c r="AJ29" i="28"/>
  <c r="AI29" i="28"/>
  <c r="AH29" i="28"/>
  <c r="AG29" i="28"/>
  <c r="AF29" i="28"/>
  <c r="AE29" i="28"/>
  <c r="AK28" i="28"/>
  <c r="AJ28" i="28"/>
  <c r="AI28" i="28"/>
  <c r="AH28" i="28"/>
  <c r="AG28" i="28"/>
  <c r="AF28" i="28"/>
  <c r="AE28" i="28"/>
  <c r="AK27" i="28"/>
  <c r="AJ27" i="28"/>
  <c r="AI27" i="28"/>
  <c r="AH27" i="28"/>
  <c r="AG27" i="28"/>
  <c r="AF27" i="28"/>
  <c r="AE27" i="28"/>
  <c r="AK26" i="28"/>
  <c r="AJ26" i="28"/>
  <c r="AI26" i="28"/>
  <c r="AH26" i="28"/>
  <c r="AG26" i="28"/>
  <c r="AF26" i="28"/>
  <c r="AE26" i="28"/>
  <c r="AK25" i="28"/>
  <c r="AJ25" i="28"/>
  <c r="AI25" i="28"/>
  <c r="AH25" i="28"/>
  <c r="AG25" i="28"/>
  <c r="AF25" i="28"/>
  <c r="AE25" i="28"/>
  <c r="AK24" i="28"/>
  <c r="AJ24" i="28"/>
  <c r="AI24" i="28"/>
  <c r="AH24" i="28"/>
  <c r="AG24" i="28"/>
  <c r="AF24" i="28"/>
  <c r="AE24" i="28"/>
  <c r="AK23" i="28"/>
  <c r="AJ23" i="28"/>
  <c r="AI23" i="28"/>
  <c r="AH23" i="28"/>
  <c r="AG23" i="28"/>
  <c r="AF23" i="28"/>
  <c r="AE23" i="28"/>
  <c r="AK22" i="28"/>
  <c r="AJ22" i="28"/>
  <c r="AI22" i="28"/>
  <c r="AH22" i="28"/>
  <c r="AG22" i="28"/>
  <c r="AF22" i="28"/>
  <c r="AE22" i="28"/>
  <c r="AK21" i="28"/>
  <c r="AJ21" i="28"/>
  <c r="AI21" i="28"/>
  <c r="AH21" i="28"/>
  <c r="AG21" i="28"/>
  <c r="AF21" i="28"/>
  <c r="AE21" i="28"/>
  <c r="AK20" i="28"/>
  <c r="AJ20" i="28"/>
  <c r="AI20" i="28"/>
  <c r="AH20" i="28"/>
  <c r="AG20" i="28"/>
  <c r="AF20" i="28"/>
  <c r="AE20" i="28"/>
  <c r="AK19" i="28"/>
  <c r="AJ19" i="28"/>
  <c r="AI19" i="28"/>
  <c r="AH19" i="28"/>
  <c r="AG19" i="28"/>
  <c r="AF19" i="28"/>
  <c r="AE19" i="28"/>
  <c r="AK18" i="28"/>
  <c r="AJ18" i="28"/>
  <c r="AI18" i="28"/>
  <c r="AH18" i="28"/>
  <c r="AG18" i="28"/>
  <c r="AF18" i="28"/>
  <c r="AE18" i="28"/>
  <c r="AK17" i="28"/>
  <c r="AJ17" i="28"/>
  <c r="AI17" i="28"/>
  <c r="AH17" i="28"/>
  <c r="AG17" i="28"/>
  <c r="AF17" i="28"/>
  <c r="AE17" i="28"/>
  <c r="AK16" i="28"/>
  <c r="AJ16" i="28"/>
  <c r="AI16" i="28"/>
  <c r="AH16" i="28"/>
  <c r="AG16" i="28"/>
  <c r="AF16" i="28"/>
  <c r="AE16" i="28"/>
  <c r="AK15" i="28"/>
  <c r="AJ15" i="28"/>
  <c r="AI15" i="28"/>
  <c r="AH15" i="28"/>
  <c r="AG15" i="28"/>
  <c r="AF15" i="28"/>
  <c r="AE15" i="28"/>
  <c r="AK14" i="28"/>
  <c r="AJ14" i="28"/>
  <c r="AI14" i="28"/>
  <c r="AH14" i="28"/>
  <c r="AG14" i="28"/>
  <c r="AF14" i="28"/>
  <c r="AE14" i="28"/>
  <c r="AK13" i="28"/>
  <c r="AJ13" i="28"/>
  <c r="AI13" i="28"/>
  <c r="AH13" i="28"/>
  <c r="AG13" i="28"/>
  <c r="AF13" i="28"/>
  <c r="AE13" i="28"/>
  <c r="AK12" i="28"/>
  <c r="AJ12" i="28"/>
  <c r="AI12" i="28"/>
  <c r="AH12" i="28"/>
  <c r="AG12" i="28"/>
  <c r="AF12" i="28"/>
  <c r="AE12" i="28"/>
  <c r="AK11" i="28"/>
  <c r="AJ11" i="28"/>
  <c r="AI11" i="28"/>
  <c r="AH11" i="28"/>
  <c r="AG11" i="28"/>
  <c r="AF11" i="28"/>
  <c r="AE11" i="28"/>
  <c r="AU9" i="28"/>
  <c r="AT9" i="28"/>
  <c r="AS9" i="28"/>
  <c r="AR9" i="28"/>
  <c r="AQ9" i="28"/>
  <c r="AP9" i="28"/>
  <c r="AU7" i="28"/>
  <c r="R27" i="31" s="1"/>
  <c r="AT7" i="28"/>
  <c r="R23" i="31" s="1"/>
  <c r="AS7" i="28"/>
  <c r="R19" i="31"/>
  <c r="AR7" i="28"/>
  <c r="R15" i="31" s="1"/>
  <c r="AQ7" i="28"/>
  <c r="R11" i="31" s="1"/>
  <c r="AP7" i="28"/>
  <c r="R7" i="31" s="1"/>
  <c r="AO7" i="28"/>
  <c r="R3" i="31" s="1"/>
  <c r="AU5" i="28"/>
  <c r="O27" i="31" s="1"/>
  <c r="AT5" i="28"/>
  <c r="O23" i="31" s="1"/>
  <c r="AS5" i="28"/>
  <c r="AS6" i="28" s="1"/>
  <c r="P19" i="31" s="1"/>
  <c r="AR5" i="28"/>
  <c r="AR6" i="28" s="1"/>
  <c r="P15" i="31" s="1"/>
  <c r="AQ5" i="28"/>
  <c r="O11" i="31" s="1"/>
  <c r="AP5" i="28"/>
  <c r="O7" i="31" s="1"/>
  <c r="AO5" i="28"/>
  <c r="O3" i="31" s="1"/>
  <c r="AA5" i="28"/>
  <c r="W5" i="28"/>
  <c r="S5" i="28"/>
  <c r="O5" i="28"/>
  <c r="K5" i="28"/>
  <c r="G5" i="28"/>
  <c r="C5" i="28"/>
  <c r="AA4" i="28"/>
  <c r="W4" i="28"/>
  <c r="S4" i="28"/>
  <c r="O4" i="28"/>
  <c r="K4" i="28"/>
  <c r="G4" i="28"/>
  <c r="C4" i="28"/>
  <c r="AA3" i="28"/>
  <c r="W3" i="28"/>
  <c r="S3" i="28"/>
  <c r="O3" i="28"/>
  <c r="K3" i="28"/>
  <c r="G3" i="28"/>
  <c r="C3" i="28"/>
  <c r="AU7" i="2"/>
  <c r="R26" i="31" s="1"/>
  <c r="AU9" i="2"/>
  <c r="AU5" i="2"/>
  <c r="O26" i="31" s="1"/>
  <c r="AT7" i="2"/>
  <c r="R22" i="31" s="1"/>
  <c r="AT9" i="2"/>
  <c r="AT5" i="2"/>
  <c r="O22" i="31" s="1"/>
  <c r="AS7" i="2"/>
  <c r="R18" i="31" s="1"/>
  <c r="AS9" i="2"/>
  <c r="AS5" i="2"/>
  <c r="AS6" i="2" s="1"/>
  <c r="P18" i="31" s="1"/>
  <c r="AI12" i="2"/>
  <c r="AJ12" i="2"/>
  <c r="AK12" i="2"/>
  <c r="AI13" i="2"/>
  <c r="AJ13" i="2"/>
  <c r="AK13" i="2"/>
  <c r="AI14" i="2"/>
  <c r="AJ14" i="2"/>
  <c r="AK14" i="2"/>
  <c r="AI15" i="2"/>
  <c r="AJ15" i="2"/>
  <c r="AK15" i="2"/>
  <c r="AI16" i="2"/>
  <c r="AJ16" i="2"/>
  <c r="AK16" i="2"/>
  <c r="AI17" i="2"/>
  <c r="AJ17" i="2"/>
  <c r="AK17" i="2"/>
  <c r="AI18" i="2"/>
  <c r="AJ18" i="2"/>
  <c r="AK18" i="2"/>
  <c r="AI19" i="2"/>
  <c r="AJ19" i="2"/>
  <c r="AK19" i="2"/>
  <c r="AI20" i="2"/>
  <c r="AJ20" i="2"/>
  <c r="AK20" i="2"/>
  <c r="AI21" i="2"/>
  <c r="AJ21" i="2"/>
  <c r="AK21" i="2"/>
  <c r="AI22" i="2"/>
  <c r="AJ22" i="2"/>
  <c r="AK22" i="2"/>
  <c r="AI23" i="2"/>
  <c r="AJ23" i="2"/>
  <c r="AK23" i="2"/>
  <c r="AI24" i="2"/>
  <c r="AJ24" i="2"/>
  <c r="AK24" i="2"/>
  <c r="AI25" i="2"/>
  <c r="AJ25" i="2"/>
  <c r="AK25" i="2"/>
  <c r="AI26" i="2"/>
  <c r="AJ26" i="2"/>
  <c r="AK26" i="2"/>
  <c r="AI27" i="2"/>
  <c r="AJ27" i="2"/>
  <c r="AK27" i="2"/>
  <c r="AI28" i="2"/>
  <c r="AJ28" i="2"/>
  <c r="AK28" i="2"/>
  <c r="AI29" i="2"/>
  <c r="AJ29" i="2"/>
  <c r="AK29" i="2"/>
  <c r="AI30" i="2"/>
  <c r="AJ30" i="2"/>
  <c r="AK30" i="2"/>
  <c r="AI31" i="2"/>
  <c r="AJ31" i="2"/>
  <c r="AK31" i="2"/>
  <c r="AI32" i="2"/>
  <c r="AJ32" i="2"/>
  <c r="AK32" i="2"/>
  <c r="AI33" i="2"/>
  <c r="AJ33" i="2"/>
  <c r="AK33" i="2"/>
  <c r="AI34" i="2"/>
  <c r="AJ34" i="2"/>
  <c r="AK34" i="2"/>
  <c r="AI35" i="2"/>
  <c r="AJ35" i="2"/>
  <c r="AK35" i="2"/>
  <c r="AI36" i="2"/>
  <c r="AJ36" i="2"/>
  <c r="AK36" i="2"/>
  <c r="AI37" i="2"/>
  <c r="AJ37" i="2"/>
  <c r="AK37" i="2"/>
  <c r="AI38" i="2"/>
  <c r="AJ38" i="2"/>
  <c r="AK38" i="2"/>
  <c r="AI39" i="2"/>
  <c r="AJ39" i="2"/>
  <c r="AK39" i="2"/>
  <c r="AI40" i="2"/>
  <c r="AJ40" i="2"/>
  <c r="AK40" i="2"/>
  <c r="AI41" i="2"/>
  <c r="AJ41" i="2"/>
  <c r="AK41" i="2"/>
  <c r="AI42" i="2"/>
  <c r="AJ42" i="2"/>
  <c r="AK42" i="2"/>
  <c r="AI43" i="2"/>
  <c r="AJ43" i="2"/>
  <c r="AK43" i="2"/>
  <c r="AI44" i="2"/>
  <c r="AJ44" i="2"/>
  <c r="AK44" i="2"/>
  <c r="AI45" i="2"/>
  <c r="AJ45" i="2"/>
  <c r="AK45" i="2"/>
  <c r="AI46" i="2"/>
  <c r="AJ46" i="2"/>
  <c r="AK46" i="2"/>
  <c r="AI47" i="2"/>
  <c r="AJ47" i="2"/>
  <c r="AK47" i="2"/>
  <c r="AI48" i="2"/>
  <c r="AJ48" i="2"/>
  <c r="AK48" i="2"/>
  <c r="AI49" i="2"/>
  <c r="AJ49" i="2"/>
  <c r="AK49" i="2"/>
  <c r="AI50" i="2"/>
  <c r="AJ50" i="2"/>
  <c r="AK50" i="2"/>
  <c r="AI51" i="2"/>
  <c r="AJ51" i="2"/>
  <c r="AK51" i="2"/>
  <c r="AI52" i="2"/>
  <c r="AJ52" i="2"/>
  <c r="AK52" i="2"/>
  <c r="AI53" i="2"/>
  <c r="AJ53" i="2"/>
  <c r="AK53" i="2"/>
  <c r="AI54" i="2"/>
  <c r="AJ54" i="2"/>
  <c r="AK54" i="2"/>
  <c r="AI55" i="2"/>
  <c r="AJ55" i="2"/>
  <c r="AK55" i="2"/>
  <c r="AI56" i="2"/>
  <c r="AJ56" i="2"/>
  <c r="AK56" i="2"/>
  <c r="AI57" i="2"/>
  <c r="AJ57" i="2"/>
  <c r="AK57" i="2"/>
  <c r="AI58" i="2"/>
  <c r="AJ58" i="2"/>
  <c r="AK58" i="2"/>
  <c r="AI59" i="2"/>
  <c r="AJ59" i="2"/>
  <c r="AK59" i="2"/>
  <c r="AI60" i="2"/>
  <c r="AJ60" i="2"/>
  <c r="AK60" i="2"/>
  <c r="AI61" i="2"/>
  <c r="AJ61" i="2"/>
  <c r="AK61" i="2"/>
  <c r="AI62" i="2"/>
  <c r="AJ62" i="2"/>
  <c r="AK62" i="2"/>
  <c r="AI63" i="2"/>
  <c r="AJ63" i="2"/>
  <c r="AK63" i="2"/>
  <c r="AI64" i="2"/>
  <c r="AJ64" i="2"/>
  <c r="AK64" i="2"/>
  <c r="AI65" i="2"/>
  <c r="AJ65" i="2"/>
  <c r="AK65" i="2"/>
  <c r="AI66" i="2"/>
  <c r="AJ66" i="2"/>
  <c r="AK66" i="2"/>
  <c r="AI67" i="2"/>
  <c r="AJ67" i="2"/>
  <c r="AK67" i="2"/>
  <c r="AI68" i="2"/>
  <c r="AJ68" i="2"/>
  <c r="AK68" i="2"/>
  <c r="AI69" i="2"/>
  <c r="AJ69" i="2"/>
  <c r="AK69" i="2"/>
  <c r="AI70" i="2"/>
  <c r="AJ70" i="2"/>
  <c r="AK70" i="2"/>
  <c r="AI71" i="2"/>
  <c r="AJ71" i="2"/>
  <c r="AK71" i="2"/>
  <c r="AI72" i="2"/>
  <c r="AJ72" i="2"/>
  <c r="AK72" i="2"/>
  <c r="AI73" i="2"/>
  <c r="AJ73" i="2"/>
  <c r="AK73" i="2"/>
  <c r="AI74" i="2"/>
  <c r="AJ74" i="2"/>
  <c r="AK74" i="2"/>
  <c r="AI75" i="2"/>
  <c r="AJ75" i="2"/>
  <c r="AK75" i="2"/>
  <c r="AI76" i="2"/>
  <c r="AJ76" i="2"/>
  <c r="AK76" i="2"/>
  <c r="AI77" i="2"/>
  <c r="AJ77" i="2"/>
  <c r="AK77" i="2"/>
  <c r="AI78" i="2"/>
  <c r="AJ78" i="2"/>
  <c r="AK78" i="2"/>
  <c r="AI79" i="2"/>
  <c r="AJ79" i="2"/>
  <c r="AK79" i="2"/>
  <c r="AI80" i="2"/>
  <c r="AJ80" i="2"/>
  <c r="AK80" i="2"/>
  <c r="AI81" i="2"/>
  <c r="AJ81" i="2"/>
  <c r="AK81" i="2"/>
  <c r="AI82" i="2"/>
  <c r="AJ82" i="2"/>
  <c r="AK82" i="2"/>
  <c r="AI83" i="2"/>
  <c r="AJ83" i="2"/>
  <c r="AK83" i="2"/>
  <c r="AI84" i="2"/>
  <c r="AJ84" i="2"/>
  <c r="AK84" i="2"/>
  <c r="AI85" i="2"/>
  <c r="AJ85" i="2"/>
  <c r="AK85" i="2"/>
  <c r="AI86" i="2"/>
  <c r="AJ86" i="2"/>
  <c r="AK86" i="2"/>
  <c r="AI87" i="2"/>
  <c r="AJ87" i="2"/>
  <c r="AK87" i="2"/>
  <c r="AI88" i="2"/>
  <c r="AJ88" i="2"/>
  <c r="AK88" i="2"/>
  <c r="AI89" i="2"/>
  <c r="AJ89" i="2"/>
  <c r="AK89" i="2"/>
  <c r="AI90" i="2"/>
  <c r="AJ90" i="2"/>
  <c r="AK90" i="2"/>
  <c r="AI91" i="2"/>
  <c r="AJ91" i="2"/>
  <c r="AK91" i="2"/>
  <c r="AI92" i="2"/>
  <c r="AJ92" i="2"/>
  <c r="AK92" i="2"/>
  <c r="AI93" i="2"/>
  <c r="AJ93" i="2"/>
  <c r="AK93" i="2"/>
  <c r="AI94" i="2"/>
  <c r="AJ94" i="2"/>
  <c r="AK94" i="2"/>
  <c r="AI95" i="2"/>
  <c r="AJ95" i="2"/>
  <c r="AK95" i="2"/>
  <c r="AI96" i="2"/>
  <c r="AJ96" i="2"/>
  <c r="AK96" i="2"/>
  <c r="AI97" i="2"/>
  <c r="AJ97" i="2"/>
  <c r="AK97" i="2"/>
  <c r="AI98" i="2"/>
  <c r="AJ98" i="2"/>
  <c r="AK98" i="2"/>
  <c r="AI99" i="2"/>
  <c r="AJ99" i="2"/>
  <c r="AK99" i="2"/>
  <c r="AI100" i="2"/>
  <c r="AJ100" i="2"/>
  <c r="AK100" i="2"/>
  <c r="AI101" i="2"/>
  <c r="AJ101" i="2"/>
  <c r="AK101" i="2"/>
  <c r="AI102" i="2"/>
  <c r="AJ102" i="2"/>
  <c r="AK102" i="2"/>
  <c r="AI103" i="2"/>
  <c r="AJ103" i="2"/>
  <c r="AK103" i="2"/>
  <c r="AI104" i="2"/>
  <c r="AJ104" i="2"/>
  <c r="AK104" i="2"/>
  <c r="AI105" i="2"/>
  <c r="AJ105" i="2"/>
  <c r="AK105" i="2"/>
  <c r="AI106" i="2"/>
  <c r="AJ106" i="2"/>
  <c r="AK106" i="2"/>
  <c r="AI107" i="2"/>
  <c r="AJ107" i="2"/>
  <c r="AK107" i="2"/>
  <c r="AI108" i="2"/>
  <c r="AJ108" i="2"/>
  <c r="AK108" i="2"/>
  <c r="AI109" i="2"/>
  <c r="AJ109" i="2"/>
  <c r="AK109" i="2"/>
  <c r="AI110" i="2"/>
  <c r="AJ110" i="2"/>
  <c r="AK110" i="2"/>
  <c r="AK11" i="2"/>
  <c r="AJ11" i="2"/>
  <c r="AI11" i="2"/>
  <c r="AA5" i="2"/>
  <c r="AA4" i="2"/>
  <c r="AA3" i="2"/>
  <c r="W5" i="2"/>
  <c r="W4" i="2"/>
  <c r="W3" i="2"/>
  <c r="S5" i="2"/>
  <c r="S4" i="2"/>
  <c r="S3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H63" i="2"/>
  <c r="AH64" i="2"/>
  <c r="AH65" i="2"/>
  <c r="AH66" i="2"/>
  <c r="AH67" i="2"/>
  <c r="AH68" i="2"/>
  <c r="AH69" i="2"/>
  <c r="AH70" i="2"/>
  <c r="AH71" i="2"/>
  <c r="AH72" i="2"/>
  <c r="AH73" i="2"/>
  <c r="AH74" i="2"/>
  <c r="AH75" i="2"/>
  <c r="AH76" i="2"/>
  <c r="AH77" i="2"/>
  <c r="AH78" i="2"/>
  <c r="AH79" i="2"/>
  <c r="AH80" i="2"/>
  <c r="AH81" i="2"/>
  <c r="AH82" i="2"/>
  <c r="AH83" i="2"/>
  <c r="AH84" i="2"/>
  <c r="AH85" i="2"/>
  <c r="AH86" i="2"/>
  <c r="AH87" i="2"/>
  <c r="AH88" i="2"/>
  <c r="AH89" i="2"/>
  <c r="AH90" i="2"/>
  <c r="AH91" i="2"/>
  <c r="AH92" i="2"/>
  <c r="AH93" i="2"/>
  <c r="AH94" i="2"/>
  <c r="AH95" i="2"/>
  <c r="AH96" i="2"/>
  <c r="AH97" i="2"/>
  <c r="AH98" i="2"/>
  <c r="AH99" i="2"/>
  <c r="AH100" i="2"/>
  <c r="AH101" i="2"/>
  <c r="AH102" i="2"/>
  <c r="AH103" i="2"/>
  <c r="AH104" i="2"/>
  <c r="AH105" i="2"/>
  <c r="AH106" i="2"/>
  <c r="AH107" i="2"/>
  <c r="AH108" i="2"/>
  <c r="AH109" i="2"/>
  <c r="AH110" i="2"/>
  <c r="AH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3" i="2"/>
  <c r="AG54" i="2"/>
  <c r="AG55" i="2"/>
  <c r="AG56" i="2"/>
  <c r="AG57" i="2"/>
  <c r="AG58" i="2"/>
  <c r="AG59" i="2"/>
  <c r="AG60" i="2"/>
  <c r="AG61" i="2"/>
  <c r="AG62" i="2"/>
  <c r="AG63" i="2"/>
  <c r="AG64" i="2"/>
  <c r="AG65" i="2"/>
  <c r="AG66" i="2"/>
  <c r="AG67" i="2"/>
  <c r="AG68" i="2"/>
  <c r="AG69" i="2"/>
  <c r="AG70" i="2"/>
  <c r="AG71" i="2"/>
  <c r="AG72" i="2"/>
  <c r="AG73" i="2"/>
  <c r="AG74" i="2"/>
  <c r="AG75" i="2"/>
  <c r="AG76" i="2"/>
  <c r="AG77" i="2"/>
  <c r="AG78" i="2"/>
  <c r="AG79" i="2"/>
  <c r="AG80" i="2"/>
  <c r="AG81" i="2"/>
  <c r="AG82" i="2"/>
  <c r="AG83" i="2"/>
  <c r="AG84" i="2"/>
  <c r="AG85" i="2"/>
  <c r="AG86" i="2"/>
  <c r="AG87" i="2"/>
  <c r="AG88" i="2"/>
  <c r="AG89" i="2"/>
  <c r="AG90" i="2"/>
  <c r="AG91" i="2"/>
  <c r="AG92" i="2"/>
  <c r="AG93" i="2"/>
  <c r="AG94" i="2"/>
  <c r="AG95" i="2"/>
  <c r="AG96" i="2"/>
  <c r="AG97" i="2"/>
  <c r="AG98" i="2"/>
  <c r="AG99" i="2"/>
  <c r="AG100" i="2"/>
  <c r="AG101" i="2"/>
  <c r="AG102" i="2"/>
  <c r="AG103" i="2"/>
  <c r="AG104" i="2"/>
  <c r="AG105" i="2"/>
  <c r="AG106" i="2"/>
  <c r="AG107" i="2"/>
  <c r="AG108" i="2"/>
  <c r="AG109" i="2"/>
  <c r="AG110" i="2"/>
  <c r="AG11" i="2"/>
  <c r="K5" i="2"/>
  <c r="K4" i="2"/>
  <c r="K3" i="2"/>
  <c r="O5" i="2"/>
  <c r="O4" i="2"/>
  <c r="O3" i="2"/>
  <c r="G5" i="2"/>
  <c r="G4" i="2"/>
  <c r="G3" i="2"/>
  <c r="C5" i="2"/>
  <c r="C4" i="2"/>
  <c r="C3" i="2"/>
  <c r="H11" i="27"/>
  <c r="G11" i="27"/>
  <c r="F11" i="27"/>
  <c r="E11" i="27"/>
  <c r="H10" i="27"/>
  <c r="G10" i="27"/>
  <c r="F10" i="27"/>
  <c r="E10" i="27"/>
  <c r="AP9" i="30"/>
  <c r="O9" i="31"/>
  <c r="AT9" i="30"/>
  <c r="AQ9" i="30"/>
  <c r="O13" i="31"/>
  <c r="AU9" i="30"/>
  <c r="O29" i="31"/>
  <c r="O4" i="31"/>
  <c r="AU9" i="29"/>
  <c r="AQ6" i="28"/>
  <c r="P11" i="31" s="1"/>
  <c r="AU6" i="28"/>
  <c r="P27" i="31" s="1"/>
  <c r="AR9" i="30"/>
  <c r="AO6" i="30"/>
  <c r="P5" i="31" s="1"/>
  <c r="AS6" i="30"/>
  <c r="P21" i="31" s="1"/>
  <c r="AO9" i="30"/>
  <c r="AS9" i="30"/>
  <c r="AP6" i="30"/>
  <c r="P9" i="31" s="1"/>
  <c r="AQ6" i="30"/>
  <c r="P13" i="31" s="1"/>
  <c r="AR6" i="29"/>
  <c r="P16" i="31" s="1"/>
  <c r="AR7" i="2"/>
  <c r="R14" i="31" s="1"/>
  <c r="AR5" i="2"/>
  <c r="AQ7" i="2"/>
  <c r="R10" i="31" s="1"/>
  <c r="AQ5" i="2"/>
  <c r="O10" i="31" s="1"/>
  <c r="AP7" i="2"/>
  <c r="R6" i="31" s="1"/>
  <c r="O2" i="31"/>
  <c r="AP9" i="2"/>
  <c r="AR9" i="2"/>
  <c r="AQ9" i="2"/>
  <c r="AP6" i="2"/>
  <c r="P6" i="31" s="1"/>
  <c r="E3" i="36"/>
  <c r="B3" i="36"/>
  <c r="AP6" i="28" l="1"/>
  <c r="P7" i="31" s="1"/>
  <c r="O17" i="31"/>
  <c r="H8" i="36"/>
  <c r="O15" i="31"/>
  <c r="O24" i="31"/>
  <c r="O19" i="31"/>
  <c r="C6" i="36"/>
  <c r="H6" i="36"/>
  <c r="D6" i="36"/>
  <c r="H7" i="36"/>
  <c r="E4" i="36"/>
  <c r="F4" i="36"/>
  <c r="D7" i="35"/>
  <c r="F7" i="36"/>
  <c r="G7" i="35"/>
  <c r="C7" i="35"/>
  <c r="O4" i="36"/>
  <c r="F4" i="35"/>
  <c r="H4" i="35"/>
  <c r="D7" i="36"/>
  <c r="C7" i="36"/>
  <c r="E7" i="36"/>
  <c r="E4" i="35"/>
  <c r="G5" i="36"/>
  <c r="D5" i="36"/>
  <c r="D3" i="36"/>
  <c r="C3" i="35"/>
  <c r="D3" i="35"/>
  <c r="G4" i="35"/>
  <c r="E6" i="35"/>
  <c r="C8" i="36"/>
  <c r="F8" i="36"/>
  <c r="C5" i="36"/>
  <c r="E5" i="36"/>
  <c r="H5" i="36"/>
  <c r="C8" i="35"/>
  <c r="G8" i="35"/>
  <c r="D8" i="35"/>
  <c r="H8" i="35"/>
  <c r="E3" i="35"/>
  <c r="E8" i="35"/>
  <c r="F8" i="35"/>
  <c r="R7" i="35"/>
  <c r="O7" i="35"/>
  <c r="P7" i="35"/>
  <c r="P4" i="35"/>
  <c r="R4" i="35"/>
  <c r="O4" i="35"/>
  <c r="O25" i="31"/>
  <c r="AU8" i="2"/>
  <c r="AU8" i="28" s="1"/>
  <c r="O8" i="31"/>
  <c r="N3" i="35"/>
  <c r="O3" i="35" s="1"/>
  <c r="AT8" i="2"/>
  <c r="AQ8" i="2"/>
  <c r="AS8" i="2"/>
  <c r="N6" i="35"/>
  <c r="R6" i="35" s="1"/>
  <c r="Q3" i="36"/>
  <c r="H5" i="35"/>
  <c r="AR8" i="2"/>
  <c r="AO6" i="28"/>
  <c r="P3" i="31" s="1"/>
  <c r="AS6" i="29"/>
  <c r="P20" i="31" s="1"/>
  <c r="N5" i="36"/>
  <c r="O5" i="36" s="1"/>
  <c r="N8" i="36"/>
  <c r="O8" i="36" s="1"/>
  <c r="Q9" i="36"/>
  <c r="O9" i="35"/>
  <c r="R9" i="35"/>
  <c r="P9" i="35"/>
  <c r="P6" i="36"/>
  <c r="O6" i="36"/>
  <c r="AU8" i="29"/>
  <c r="S28" i="31" s="1"/>
  <c r="S27" i="31"/>
  <c r="P3" i="35"/>
  <c r="O8" i="35"/>
  <c r="R8" i="35"/>
  <c r="P8" i="35"/>
  <c r="AQ8" i="28"/>
  <c r="AQ8" i="29" s="1"/>
  <c r="AQ8" i="30" s="1"/>
  <c r="S13" i="31" s="1"/>
  <c r="S10" i="31"/>
  <c r="P3" i="36"/>
  <c r="O3" i="36"/>
  <c r="AS8" i="28"/>
  <c r="S18" i="31"/>
  <c r="P5" i="36"/>
  <c r="P8" i="36"/>
  <c r="AU6" i="2"/>
  <c r="P26" i="31" s="1"/>
  <c r="O28" i="31"/>
  <c r="P7" i="36"/>
  <c r="P9" i="36"/>
  <c r="G9" i="35"/>
  <c r="H7" i="35"/>
  <c r="O14" i="31"/>
  <c r="P5" i="35"/>
  <c r="AR6" i="2"/>
  <c r="P14" i="31" s="1"/>
  <c r="O18" i="31"/>
  <c r="AT6" i="28"/>
  <c r="P23" i="31" s="1"/>
  <c r="O5" i="35"/>
  <c r="AQ6" i="2"/>
  <c r="P10" i="31" s="1"/>
  <c r="S26" i="31"/>
  <c r="AQ6" i="29"/>
  <c r="P12" i="31" s="1"/>
  <c r="AT6" i="2"/>
  <c r="P22" i="31" s="1"/>
  <c r="F9" i="35"/>
  <c r="C5" i="35"/>
  <c r="C9" i="35"/>
  <c r="H9" i="35"/>
  <c r="D5" i="35"/>
  <c r="D9" i="35"/>
  <c r="F7" i="35"/>
  <c r="E5" i="35"/>
  <c r="E9" i="35"/>
  <c r="C4" i="36"/>
  <c r="B8" i="36"/>
  <c r="E6" i="36"/>
  <c r="F6" i="36"/>
  <c r="AP8" i="2"/>
  <c r="AP8" i="28" s="1"/>
  <c r="G5" i="35"/>
  <c r="H3" i="35"/>
  <c r="F3" i="35"/>
  <c r="F5" i="35"/>
  <c r="G4" i="36"/>
  <c r="D4" i="36"/>
  <c r="B4" i="36"/>
  <c r="H3" i="36"/>
  <c r="AU8" i="30"/>
  <c r="S29" i="31" s="1"/>
  <c r="S14" i="31"/>
  <c r="AR8" i="28"/>
  <c r="S12" i="31"/>
  <c r="B3" i="35"/>
  <c r="AO8" i="2"/>
  <c r="S2" i="31" s="1"/>
  <c r="P6" i="35" l="1"/>
  <c r="O6" i="35"/>
  <c r="R3" i="35"/>
  <c r="S6" i="31"/>
  <c r="AT8" i="28"/>
  <c r="S22" i="31"/>
  <c r="AS8" i="29"/>
  <c r="S19" i="31"/>
  <c r="S11" i="31"/>
  <c r="AP8" i="29"/>
  <c r="S7" i="31"/>
  <c r="S15" i="31"/>
  <c r="AR8" i="29"/>
  <c r="AO8" i="28"/>
  <c r="S3" i="31" s="1"/>
  <c r="S23" i="31" l="1"/>
  <c r="AT8" i="29"/>
  <c r="AS8" i="30"/>
  <c r="S21" i="31" s="1"/>
  <c r="S20" i="31"/>
  <c r="AR8" i="30"/>
  <c r="S17" i="31" s="1"/>
  <c r="S16" i="31"/>
  <c r="S8" i="31"/>
  <c r="AP8" i="30"/>
  <c r="S9" i="31" s="1"/>
  <c r="AO8" i="29"/>
  <c r="AO8" i="30" s="1"/>
  <c r="S5" i="31" s="1"/>
  <c r="S24" i="31" l="1"/>
  <c r="AT8" i="30"/>
  <c r="S25" i="31" s="1"/>
  <c r="S4" i="31"/>
</calcChain>
</file>

<file path=xl/sharedStrings.xml><?xml version="1.0" encoding="utf-8"?>
<sst xmlns="http://schemas.openxmlformats.org/spreadsheetml/2006/main" count="2804" uniqueCount="1304">
  <si>
    <t>Site n° 1</t>
  </si>
  <si>
    <t>Site n° 2</t>
  </si>
  <si>
    <t>Site n° 3</t>
  </si>
  <si>
    <t>Site n° 4</t>
  </si>
  <si>
    <t>Site n° 5</t>
  </si>
  <si>
    <t>Site n° 6</t>
  </si>
  <si>
    <t>Site n° 7</t>
  </si>
  <si>
    <t>Région</t>
  </si>
  <si>
    <t>Capitale_Nationale</t>
  </si>
  <si>
    <t>Municipalité</t>
  </si>
  <si>
    <t>Boischatel</t>
  </si>
  <si>
    <t>Nom de la ferme</t>
  </si>
  <si>
    <t>Nom du producteur</t>
  </si>
  <si>
    <t>N° et rue ou rang</t>
  </si>
  <si>
    <t>Code postal</t>
  </si>
  <si>
    <t>N° du champ</t>
  </si>
  <si>
    <t>Lien Google Maps du champ</t>
  </si>
  <si>
    <t>Latitude</t>
  </si>
  <si>
    <t>Longitude</t>
  </si>
  <si>
    <t>Culture</t>
  </si>
  <si>
    <t>Cultivar</t>
  </si>
  <si>
    <t>Texture du sol</t>
  </si>
  <si>
    <t>Remarques</t>
  </si>
  <si>
    <t>DÉPISTAGE 1</t>
  </si>
  <si>
    <r>
      <t>Site n</t>
    </r>
    <r>
      <rPr>
        <b/>
        <vertAlign val="superscript"/>
        <sz val="12"/>
        <rFont val="Arial"/>
        <family val="2"/>
      </rPr>
      <t>o</t>
    </r>
    <r>
      <rPr>
        <b/>
        <sz val="12"/>
        <rFont val="Arial"/>
        <family val="2"/>
      </rPr>
      <t xml:space="preserve"> 1</t>
    </r>
  </si>
  <si>
    <r>
      <t>Site n</t>
    </r>
    <r>
      <rPr>
        <b/>
        <vertAlign val="superscript"/>
        <sz val="12"/>
        <rFont val="Arial"/>
        <family val="2"/>
      </rPr>
      <t>o</t>
    </r>
    <r>
      <rPr>
        <b/>
        <sz val="12"/>
        <rFont val="Arial"/>
        <family val="2"/>
      </rPr>
      <t xml:space="preserve"> 2</t>
    </r>
  </si>
  <si>
    <r>
      <t>Site n</t>
    </r>
    <r>
      <rPr>
        <b/>
        <vertAlign val="superscript"/>
        <sz val="12"/>
        <rFont val="Arial"/>
        <family val="2"/>
      </rPr>
      <t>o</t>
    </r>
    <r>
      <rPr>
        <b/>
        <sz val="12"/>
        <rFont val="Arial"/>
        <family val="2"/>
      </rPr>
      <t xml:space="preserve"> 3</t>
    </r>
  </si>
  <si>
    <r>
      <t>Site n</t>
    </r>
    <r>
      <rPr>
        <b/>
        <vertAlign val="superscript"/>
        <sz val="12"/>
        <rFont val="Arial"/>
        <family val="2"/>
      </rPr>
      <t>o</t>
    </r>
    <r>
      <rPr>
        <b/>
        <sz val="12"/>
        <rFont val="Arial"/>
        <family val="2"/>
      </rPr>
      <t xml:space="preserve"> 4</t>
    </r>
  </si>
  <si>
    <r>
      <t>Site n</t>
    </r>
    <r>
      <rPr>
        <b/>
        <vertAlign val="superscript"/>
        <sz val="12"/>
        <rFont val="Arial"/>
        <family val="2"/>
      </rPr>
      <t>o</t>
    </r>
    <r>
      <rPr>
        <b/>
        <sz val="12"/>
        <rFont val="Arial"/>
        <family val="2"/>
      </rPr>
      <t xml:space="preserve"> 5</t>
    </r>
  </si>
  <si>
    <r>
      <t>Site n</t>
    </r>
    <r>
      <rPr>
        <b/>
        <vertAlign val="superscript"/>
        <sz val="12"/>
        <rFont val="Arial"/>
        <family val="2"/>
      </rPr>
      <t>o</t>
    </r>
    <r>
      <rPr>
        <b/>
        <sz val="12"/>
        <rFont val="Arial"/>
        <family val="2"/>
      </rPr>
      <t xml:space="preserve"> 6</t>
    </r>
  </si>
  <si>
    <r>
      <t>Site n</t>
    </r>
    <r>
      <rPr>
        <b/>
        <vertAlign val="superscript"/>
        <sz val="12"/>
        <rFont val="Arial"/>
        <family val="2"/>
      </rPr>
      <t>o</t>
    </r>
    <r>
      <rPr>
        <b/>
        <sz val="12"/>
        <rFont val="Arial"/>
        <family val="2"/>
      </rPr>
      <t xml:space="preserve"> 7</t>
    </r>
  </si>
  <si>
    <t>Municipalité du champ</t>
  </si>
  <si>
    <r>
      <t>Sommaire dépistage n</t>
    </r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 xml:space="preserve"> 1</t>
    </r>
  </si>
  <si>
    <r>
      <t>Site n</t>
    </r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 xml:space="preserve"> 1</t>
    </r>
  </si>
  <si>
    <r>
      <t>Site n</t>
    </r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 xml:space="preserve"> 2</t>
    </r>
  </si>
  <si>
    <r>
      <t>Site n</t>
    </r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 xml:space="preserve"> 3</t>
    </r>
  </si>
  <si>
    <r>
      <t>Site n</t>
    </r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 xml:space="preserve"> 4</t>
    </r>
  </si>
  <si>
    <r>
      <t>Site n</t>
    </r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 xml:space="preserve"> 5</t>
    </r>
  </si>
  <si>
    <r>
      <t>Site n</t>
    </r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 xml:space="preserve"> 6</t>
    </r>
  </si>
  <si>
    <r>
      <t>Site n</t>
    </r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 xml:space="preserve"> 7</t>
    </r>
  </si>
  <si>
    <t xml:space="preserve">N° du champ </t>
  </si>
  <si>
    <t>Nb masses d'œuf</t>
  </si>
  <si>
    <t>Nom du dépisteur</t>
  </si>
  <si>
    <t>Nb d'œufs / masse</t>
  </si>
  <si>
    <t>Date du dépistage</t>
  </si>
  <si>
    <t>Nb jeunes larves</t>
  </si>
  <si>
    <t>Stade de la culture</t>
  </si>
  <si>
    <t>Plants de maïs affectés</t>
  </si>
  <si>
    <t>Site suivi pour le piégeage de papillons</t>
  </si>
  <si>
    <t>Nb pap. dans piège
lors du dépistage</t>
  </si>
  <si>
    <t>Couleur masses</t>
  </si>
  <si>
    <t>STATION</t>
  </si>
  <si>
    <t>PLANT</t>
  </si>
  <si>
    <t>Nb de masses</t>
  </si>
  <si>
    <t>Nb d'œufs total</t>
  </si>
  <si>
    <t>Couleur dominante</t>
  </si>
  <si>
    <r>
      <t>Plants affectés Site n</t>
    </r>
    <r>
      <rPr>
        <b/>
        <vertAlign val="superscript"/>
        <sz val="11"/>
        <rFont val="Arial"/>
        <family val="2"/>
      </rPr>
      <t>o</t>
    </r>
    <r>
      <rPr>
        <b/>
        <sz val="11"/>
        <rFont val="Arial"/>
        <family val="2"/>
      </rPr>
      <t xml:space="preserve"> 1</t>
    </r>
  </si>
  <si>
    <r>
      <t>Plants affectés Site n</t>
    </r>
    <r>
      <rPr>
        <b/>
        <vertAlign val="superscript"/>
        <sz val="11"/>
        <rFont val="Arial"/>
        <family val="2"/>
      </rPr>
      <t>o</t>
    </r>
    <r>
      <rPr>
        <b/>
        <sz val="11"/>
        <rFont val="Arial"/>
        <family val="2"/>
      </rPr>
      <t xml:space="preserve"> 2</t>
    </r>
  </si>
  <si>
    <r>
      <t>Plants affectés Site n</t>
    </r>
    <r>
      <rPr>
        <b/>
        <vertAlign val="superscript"/>
        <sz val="11"/>
        <rFont val="Arial"/>
        <family val="2"/>
      </rPr>
      <t>o</t>
    </r>
    <r>
      <rPr>
        <b/>
        <sz val="11"/>
        <rFont val="Arial"/>
        <family val="2"/>
      </rPr>
      <t xml:space="preserve"> 3</t>
    </r>
  </si>
  <si>
    <r>
      <t>Plants affectés Site n</t>
    </r>
    <r>
      <rPr>
        <b/>
        <vertAlign val="superscript"/>
        <sz val="11"/>
        <rFont val="Arial"/>
        <family val="2"/>
      </rPr>
      <t>o</t>
    </r>
    <r>
      <rPr>
        <b/>
        <sz val="11"/>
        <rFont val="Arial"/>
        <family val="2"/>
      </rPr>
      <t xml:space="preserve"> 4</t>
    </r>
  </si>
  <si>
    <r>
      <t>Plants affectés Site n</t>
    </r>
    <r>
      <rPr>
        <b/>
        <vertAlign val="superscript"/>
        <sz val="11"/>
        <rFont val="Arial"/>
        <family val="2"/>
      </rPr>
      <t>o</t>
    </r>
    <r>
      <rPr>
        <b/>
        <sz val="11"/>
        <rFont val="Arial"/>
        <family val="2"/>
      </rPr>
      <t xml:space="preserve"> 5</t>
    </r>
  </si>
  <si>
    <r>
      <t>Plants affectés Site n</t>
    </r>
    <r>
      <rPr>
        <b/>
        <vertAlign val="superscript"/>
        <sz val="11"/>
        <rFont val="Arial"/>
        <family val="2"/>
      </rPr>
      <t>o</t>
    </r>
    <r>
      <rPr>
        <b/>
        <sz val="11"/>
        <rFont val="Arial"/>
        <family val="2"/>
      </rPr>
      <t xml:space="preserve"> 6</t>
    </r>
  </si>
  <si>
    <r>
      <t>Plants affectés Site n</t>
    </r>
    <r>
      <rPr>
        <b/>
        <vertAlign val="superscript"/>
        <sz val="11"/>
        <rFont val="Arial"/>
        <family val="2"/>
      </rPr>
      <t>o</t>
    </r>
    <r>
      <rPr>
        <b/>
        <sz val="11"/>
        <rFont val="Arial"/>
        <family val="2"/>
      </rPr>
      <t xml:space="preserve"> 7</t>
    </r>
  </si>
  <si>
    <t>DÉPISTAGE 2</t>
  </si>
  <si>
    <r>
      <t>Sommaire dépistage n</t>
    </r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 xml:space="preserve"> 2</t>
    </r>
  </si>
  <si>
    <t>DÉPISTAGE 3</t>
  </si>
  <si>
    <r>
      <t>Sommaire dépistage n</t>
    </r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 xml:space="preserve"> 3</t>
    </r>
  </si>
  <si>
    <t>DÉPISTAGE 4</t>
  </si>
  <si>
    <r>
      <t>Sommaire dépistage n</t>
    </r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 xml:space="preserve"> 4</t>
    </r>
  </si>
  <si>
    <t>Ferme</t>
  </si>
  <si>
    <t>Site suivi RAP</t>
  </si>
  <si>
    <t>Captures</t>
  </si>
  <si>
    <t>Dépisteur</t>
  </si>
  <si>
    <t>Dépistage</t>
  </si>
  <si>
    <t>Date dépistage</t>
  </si>
  <si>
    <t>Stade culture</t>
  </si>
  <si>
    <t>Plants dépistés</t>
  </si>
  <si>
    <t>Masses d'œufs</t>
  </si>
  <si>
    <t>Œufs par masse</t>
  </si>
  <si>
    <t>Jeunes larves</t>
  </si>
  <si>
    <t>Plants affectés</t>
  </si>
  <si>
    <t>Site</t>
  </si>
  <si>
    <t>Dépistage des larves</t>
  </si>
  <si>
    <t>Épis dépistés</t>
  </si>
  <si>
    <t>Trous / épi</t>
  </si>
  <si>
    <t>Larves / épi</t>
  </si>
  <si>
    <t>Longueur moyenne (cm)</t>
  </si>
  <si>
    <t>Proportion épis colonisés</t>
  </si>
  <si>
    <t>Captures totales</t>
  </si>
  <si>
    <t>Évaluation des dommages</t>
  </si>
  <si>
    <t>Proportion épis infestés</t>
  </si>
  <si>
    <t>Surface mangée</t>
  </si>
  <si>
    <t>Surface moisie</t>
  </si>
  <si>
    <t>Régions</t>
  </si>
  <si>
    <t>Couleur</t>
  </si>
  <si>
    <t>Date</t>
  </si>
  <si>
    <t>Abitibi_Témiscamingue</t>
  </si>
  <si>
    <t>Amos</t>
  </si>
  <si>
    <t>Blanc</t>
  </si>
  <si>
    <t>Sable</t>
  </si>
  <si>
    <t>&lt;V7 (moins de 7 feuilles présentes avec une ligule visible)</t>
  </si>
  <si>
    <t>Maïs-grain</t>
  </si>
  <si>
    <t>Angliers</t>
  </si>
  <si>
    <t>Bas_Saint_Laurent</t>
  </si>
  <si>
    <t>Crème</t>
  </si>
  <si>
    <t>Sable loameux</t>
  </si>
  <si>
    <t>V7 (7 feuilles présentes avec une ligule visible)</t>
  </si>
  <si>
    <t>Maïs ensilage</t>
  </si>
  <si>
    <t>Authier</t>
  </si>
  <si>
    <t>Gris</t>
  </si>
  <si>
    <t>Loam sableux</t>
  </si>
  <si>
    <t>V8 (8 feuilles présentes avec une ligule visible)</t>
  </si>
  <si>
    <t>Maïs sucré</t>
  </si>
  <si>
    <t>Authier-Nord</t>
  </si>
  <si>
    <t>Centre_du_Québec</t>
  </si>
  <si>
    <t>Mauve</t>
  </si>
  <si>
    <t>Loam</t>
  </si>
  <si>
    <t>V9 (9 feuilles présentes avec une ligule visible)</t>
  </si>
  <si>
    <t>Barraute</t>
  </si>
  <si>
    <t>Chaudière_Appalaches</t>
  </si>
  <si>
    <t>Mixte</t>
  </si>
  <si>
    <t>Loam Limoneux</t>
  </si>
  <si>
    <t>V10 (10 feuilles présentes avec une ligule visible)</t>
  </si>
  <si>
    <t>Béarn</t>
  </si>
  <si>
    <t>Estrie</t>
  </si>
  <si>
    <t>Noir</t>
  </si>
  <si>
    <t>Loam argileux</t>
  </si>
  <si>
    <t>V11 (11 feuilles présentes avec une ligule visible)</t>
  </si>
  <si>
    <t>Belcourt</t>
  </si>
  <si>
    <t>Gaspésie_Îles_de_la_Madeleine</t>
  </si>
  <si>
    <t>Argileux</t>
  </si>
  <si>
    <t>V12 (12 feuilles présentes avec une ligule visible)</t>
  </si>
  <si>
    <t>Belleterre</t>
  </si>
  <si>
    <t>Laurentides</t>
  </si>
  <si>
    <t>Ne sait pas</t>
  </si>
  <si>
    <t>V13 (13 feuilles présentes avec une ligule visible)</t>
  </si>
  <si>
    <t>Berry</t>
  </si>
  <si>
    <t>Mauricie</t>
  </si>
  <si>
    <t>V14 (14 feuilles présentes avec une ligule visible)</t>
  </si>
  <si>
    <t>Champneuf</t>
  </si>
  <si>
    <t>Montérégie_Est</t>
  </si>
  <si>
    <t>VT1 (Panicule présente dans le verticille, mais non encore visible)</t>
  </si>
  <si>
    <t>Chazel</t>
  </si>
  <si>
    <t>Montérégie_Ouest</t>
  </si>
  <si>
    <t>VT2 (Panicule pointe à l’extérieur du verticille)</t>
  </si>
  <si>
    <t>Clermont</t>
  </si>
  <si>
    <t>Montréal_Laval_Lanaudière</t>
  </si>
  <si>
    <t>VT3 (Panicule complètement émergée)</t>
  </si>
  <si>
    <t>Clerval</t>
  </si>
  <si>
    <t>Outaouais</t>
  </si>
  <si>
    <t>VT4 (Panicule complètement émergée et branches déployéese)</t>
  </si>
  <si>
    <t>Duhamel-Ouest</t>
  </si>
  <si>
    <t>Saguenay_Lac_Saint_Jean</t>
  </si>
  <si>
    <t>R1.1 (Soies : apparition des premières soies à l’extrémité de l’épi)</t>
  </si>
  <si>
    <t>Duparquet</t>
  </si>
  <si>
    <t>R1.2 (Début du relâchement du pollen par la panicule)</t>
  </si>
  <si>
    <t>Dupuy</t>
  </si>
  <si>
    <t>R1.3 (Relâchement du pollen et anthères observables sur la panicule)</t>
  </si>
  <si>
    <t>Fugèreville</t>
  </si>
  <si>
    <t>R1.4 (50 % des anthères desséchées et tournant au brun)</t>
  </si>
  <si>
    <t>Gallichan</t>
  </si>
  <si>
    <t>R2 (Développement de grains blanchâtres sur l’épi. Les soies sont plutôt brunes et desséchées)</t>
  </si>
  <si>
    <t>Guérin</t>
  </si>
  <si>
    <t>R3 (Laiteux. Les grains sont généralement jaunes et contiennent un liquide laiteux.)</t>
  </si>
  <si>
    <t>Hunter's Point</t>
  </si>
  <si>
    <t>R4 (Pâteux. Le liquide dans les grains passe de laiteux à pâteux)</t>
  </si>
  <si>
    <t>Kebaowek</t>
  </si>
  <si>
    <t>R5 (Denté. Les grains sont généralement dentés à leur extrémité)</t>
  </si>
  <si>
    <t>Kipawa</t>
  </si>
  <si>
    <t>R6 (Maturité. Accumulation maximale de matière sèche. Formation d’un point noir à la base des grains.)</t>
  </si>
  <si>
    <t>Kitcisakik</t>
  </si>
  <si>
    <t>La Corne</t>
  </si>
  <si>
    <t>La Morandière</t>
  </si>
  <si>
    <t>La Motte</t>
  </si>
  <si>
    <t>La Reine</t>
  </si>
  <si>
    <t>La Sarre</t>
  </si>
  <si>
    <t>Lac-Chicobi</t>
  </si>
  <si>
    <t>Lac-Despinassy</t>
  </si>
  <si>
    <t>Lac-Duparquet</t>
  </si>
  <si>
    <t>Lac-Fouillac</t>
  </si>
  <si>
    <t>Lac-Granet</t>
  </si>
  <si>
    <t>Lac-Metei</t>
  </si>
  <si>
    <t>Lac-Simon</t>
  </si>
  <si>
    <t>Laforce</t>
  </si>
  <si>
    <t>Landrienne</t>
  </si>
  <si>
    <t>Laniel</t>
  </si>
  <si>
    <t>Latulipe-et-Gaboury</t>
  </si>
  <si>
    <t>Launay</t>
  </si>
  <si>
    <t>Laverlochère</t>
  </si>
  <si>
    <t>Les Lacs-du-Témiscamingue</t>
  </si>
  <si>
    <t>Lorrainville</t>
  </si>
  <si>
    <t>Macamic</t>
  </si>
  <si>
    <t>Malartic</t>
  </si>
  <si>
    <t>Matchi-Manitou</t>
  </si>
  <si>
    <t>Moffet</t>
  </si>
  <si>
    <t>Nédélec</t>
  </si>
  <si>
    <t>Normétal</t>
  </si>
  <si>
    <t>Notre-Dame-du-Nord</t>
  </si>
  <si>
    <t>Palmarolle</t>
  </si>
  <si>
    <t>Pikogan</t>
  </si>
  <si>
    <t>Poularies</t>
  </si>
  <si>
    <t>Preissac</t>
  </si>
  <si>
    <t>Rapide-Danseur</t>
  </si>
  <si>
    <t>Rémigny</t>
  </si>
  <si>
    <t>Réservoir-Dozois</t>
  </si>
  <si>
    <t>Rivière-Héva</t>
  </si>
  <si>
    <t>Rivière-Ojima</t>
  </si>
  <si>
    <t>Rochebaucourt</t>
  </si>
  <si>
    <t>Roquemaure</t>
  </si>
  <si>
    <t>Rouyn-Noranda</t>
  </si>
  <si>
    <t>Saint-Bruno-de-Guigues</t>
  </si>
  <si>
    <t>Saint-Dominique-du-Rosaire</t>
  </si>
  <si>
    <t>Saint-Édouard-de-Fabre</t>
  </si>
  <si>
    <t>Saint-Édouard-de-Fabre2</t>
  </si>
  <si>
    <t>Sainte-Germaine-Boulé</t>
  </si>
  <si>
    <t>Sainte-Gertrude-Manneville</t>
  </si>
  <si>
    <t>Sainte-Hélène-de-Mancebourg</t>
  </si>
  <si>
    <t>Saint-Eugène-de-Guigues</t>
  </si>
  <si>
    <t>Saint-Félix-de-Dalquier</t>
  </si>
  <si>
    <t>Saint-Lambert</t>
  </si>
  <si>
    <t>Saint-Marc-de-Figuery</t>
  </si>
  <si>
    <t>Saint-Mathieu-d'Harricana</t>
  </si>
  <si>
    <t>Senneterre</t>
  </si>
  <si>
    <t>Taschereau</t>
  </si>
  <si>
    <t>Témiscaming</t>
  </si>
  <si>
    <t>Timiskaming</t>
  </si>
  <si>
    <t>Trécesson</t>
  </si>
  <si>
    <t>Val-d'Or</t>
  </si>
  <si>
    <t>Val-Saint-Gilles</t>
  </si>
  <si>
    <t>Ville-Marie</t>
  </si>
  <si>
    <t>Winneway</t>
  </si>
  <si>
    <t>Albertville</t>
  </si>
  <si>
    <t>Amqui</t>
  </si>
  <si>
    <t>Auclair</t>
  </si>
  <si>
    <t>Baie-des-Sables</t>
  </si>
  <si>
    <t>Biencourt</t>
  </si>
  <si>
    <t>Cabano</t>
  </si>
  <si>
    <t>Cacouna</t>
  </si>
  <si>
    <t>Causapscal</t>
  </si>
  <si>
    <t>Dégelis</t>
  </si>
  <si>
    <t>Esprit-Saint</t>
  </si>
  <si>
    <t>Grand-Métis</t>
  </si>
  <si>
    <t>Grosses-Roches</t>
  </si>
  <si>
    <t>Kamouraska</t>
  </si>
  <si>
    <t>La Pocatière</t>
  </si>
  <si>
    <t>La Rédemption</t>
  </si>
  <si>
    <t>La Trinité-des-Monts</t>
  </si>
  <si>
    <t>Lac-à-la-Croix</t>
  </si>
  <si>
    <t>Lac-Alfred</t>
  </si>
  <si>
    <t>Lac-au-Saumon</t>
  </si>
  <si>
    <t>Lac-Boisbouscache</t>
  </si>
  <si>
    <t>Lac-Casault</t>
  </si>
  <si>
    <t>Lac-des-Aigles</t>
  </si>
  <si>
    <t>Lac-des-Eaux-Mortes</t>
  </si>
  <si>
    <t>Lac-Huron</t>
  </si>
  <si>
    <t>Lac-Matapédia</t>
  </si>
  <si>
    <t>Le Bic</t>
  </si>
  <si>
    <t>Lejeune</t>
  </si>
  <si>
    <t>Les Hauteurs</t>
  </si>
  <si>
    <t>Les Méchins</t>
  </si>
  <si>
    <t>L'Isle-Verte</t>
  </si>
  <si>
    <t>Matane</t>
  </si>
  <si>
    <t>Métis-sur-Mer</t>
  </si>
  <si>
    <t>Mont-Carmel</t>
  </si>
  <si>
    <t>Mont-Joli</t>
  </si>
  <si>
    <t>Notre-Dame-des-Neiges</t>
  </si>
  <si>
    <t>Notre-Dame-des-Sept-Douleurs</t>
  </si>
  <si>
    <t>Notre-Dame-du-Lac</t>
  </si>
  <si>
    <t>Notre-Dame-du-Portage</t>
  </si>
  <si>
    <t>Packington</t>
  </si>
  <si>
    <t>Padoue</t>
  </si>
  <si>
    <t>Petit-Lac-Sainte-Anne</t>
  </si>
  <si>
    <t>Picard</t>
  </si>
  <si>
    <t>Pohénégamook</t>
  </si>
  <si>
    <t>Price</t>
  </si>
  <si>
    <t>Rimouski</t>
  </si>
  <si>
    <t>Rivière-Bleue</t>
  </si>
  <si>
    <t>Rivière-Bonjour</t>
  </si>
  <si>
    <t>Rivière-du-Loup</t>
  </si>
  <si>
    <t>Rivière-Ouelle</t>
  </si>
  <si>
    <t>Rivière-Patapédia-Est</t>
  </si>
  <si>
    <t>Rivière-Vaseuse</t>
  </si>
  <si>
    <t>Routhierville</t>
  </si>
  <si>
    <t>Ruisseau-des-Mineurs</t>
  </si>
  <si>
    <t>Saint-Adelme</t>
  </si>
  <si>
    <t>Saint-Alexandre-de-Kamouraska</t>
  </si>
  <si>
    <t>Saint-Alexandre-des-Lacs</t>
  </si>
  <si>
    <t>Saint-Anaclet-de-Lessard</t>
  </si>
  <si>
    <t>Saint-André</t>
  </si>
  <si>
    <t>Saint-Antonin</t>
  </si>
  <si>
    <t>Saint-Arsène</t>
  </si>
  <si>
    <t>Saint-Athanase</t>
  </si>
  <si>
    <t>Saint-Bruno-de-Kamouraska</t>
  </si>
  <si>
    <t>Saint-Charles-Garnier</t>
  </si>
  <si>
    <t>Saint-Clément</t>
  </si>
  <si>
    <t>Saint-Cléophas</t>
  </si>
  <si>
    <t>Saint-Cyprien</t>
  </si>
  <si>
    <t>Saint-Damase</t>
  </si>
  <si>
    <t>Saint-Denis</t>
  </si>
  <si>
    <t>Saint-Donat</t>
  </si>
  <si>
    <t>Sainte-Angèle-de-Mérici</t>
  </si>
  <si>
    <t>Sainte-Anne-de-la-Pocatière</t>
  </si>
  <si>
    <t>Sainte-Félicité</t>
  </si>
  <si>
    <t>Sainte-Flavie</t>
  </si>
  <si>
    <t>Sainte-Florence</t>
  </si>
  <si>
    <t>Sainte-Françoise</t>
  </si>
  <si>
    <t>Sainte-Hélène</t>
  </si>
  <si>
    <t>Sainte-Irène</t>
  </si>
  <si>
    <t>Sainte-Jeanne-d'Arc</t>
  </si>
  <si>
    <t>Saint-Éloi</t>
  </si>
  <si>
    <t>Sainte-Luce</t>
  </si>
  <si>
    <t>Saint-Elzéar-de-Témiscouata</t>
  </si>
  <si>
    <t>Sainte-Marguerite</t>
  </si>
  <si>
    <t>Sainte-Paule</t>
  </si>
  <si>
    <t>Saint-Épiphane</t>
  </si>
  <si>
    <t>Sainte-Rita</t>
  </si>
  <si>
    <t>Saint-Eugène-de-Ladrière</t>
  </si>
  <si>
    <t>Saint-Eusèbe</t>
  </si>
  <si>
    <t>Saint-Fabien</t>
  </si>
  <si>
    <t>Saint-François-Xavier-de-Viger</t>
  </si>
  <si>
    <t>Saint-Gabriel-de-Rimouski</t>
  </si>
  <si>
    <t>Saint-Gabriel-Lalemant</t>
  </si>
  <si>
    <t>Saint-Germain</t>
  </si>
  <si>
    <t>Saint-Guy</t>
  </si>
  <si>
    <t>Saint-Honoré-de-Témiscouata</t>
  </si>
  <si>
    <t>Saint-Hubert-de-Rivière-du-Loup</t>
  </si>
  <si>
    <t>Saint-Jean-de-Cherbourg</t>
  </si>
  <si>
    <t>Saint-Jean-de-Dieu</t>
  </si>
  <si>
    <t>Saint-Jean-de-la-Lande</t>
  </si>
  <si>
    <t>Saint-Joseph-de-Kamouraska</t>
  </si>
  <si>
    <t>Saint-Joseph-de-Lepage</t>
  </si>
  <si>
    <t>Saint-Juste-du-Lac</t>
  </si>
  <si>
    <t>Saint-Léandre</t>
  </si>
  <si>
    <t>Saint-Léon-le-Grand</t>
  </si>
  <si>
    <t>Saint-Louis-du-Ha! Ha!</t>
  </si>
  <si>
    <t>Saint-Marc-du-Lac-Long</t>
  </si>
  <si>
    <t>Saint-Marcellin</t>
  </si>
  <si>
    <t>Saint-Mathieu-de-Rioux</t>
  </si>
  <si>
    <t>Saint-Médard</t>
  </si>
  <si>
    <t>Saint-Michel-du-Squatec</t>
  </si>
  <si>
    <t>Saint-Modeste</t>
  </si>
  <si>
    <t>Saint-Moïse</t>
  </si>
  <si>
    <t>Saint-Narcisse-de-Rimouski</t>
  </si>
  <si>
    <t>Saint-Noël</t>
  </si>
  <si>
    <t>Saint-Octave-de-Métis</t>
  </si>
  <si>
    <t>Saint-Onésime-d'Ixworth</t>
  </si>
  <si>
    <t>Saint-Pacôme</t>
  </si>
  <si>
    <t>Saint-Pascal</t>
  </si>
  <si>
    <t>Saint-Paul-de-la-Croix</t>
  </si>
  <si>
    <t>Saint-Philippe-de-Néri</t>
  </si>
  <si>
    <t>Saint-Pierre-de-Lamy</t>
  </si>
  <si>
    <t>Saint-René-de-Matane</t>
  </si>
  <si>
    <t>Saint-Simon</t>
  </si>
  <si>
    <t>Saint-Tharcisius</t>
  </si>
  <si>
    <t>Saint-Ulric</t>
  </si>
  <si>
    <t>Saint-Valérien</t>
  </si>
  <si>
    <t>Saint-Vianney</t>
  </si>
  <si>
    <t>Saint-Zénon-du-Lac-Humqui</t>
  </si>
  <si>
    <t>Sayabec</t>
  </si>
  <si>
    <t>Témiscouata-sur-le-Lac</t>
  </si>
  <si>
    <t>Trois-Pistoles</t>
  </si>
  <si>
    <t>Val-Brillant</t>
  </si>
  <si>
    <t>Whitworth</t>
  </si>
  <si>
    <t>Baie-Sainte-Catherine</t>
  </si>
  <si>
    <t>Baie-Saint-Paul</t>
  </si>
  <si>
    <t>Beaupré</t>
  </si>
  <si>
    <t>Cap-Santé</t>
  </si>
  <si>
    <t>Château-Richer</t>
  </si>
  <si>
    <t>Deschambault-Grondines</t>
  </si>
  <si>
    <t>Donnacona</t>
  </si>
  <si>
    <t>Fossambault-sur-le-Lac</t>
  </si>
  <si>
    <t>La Malbaie</t>
  </si>
  <si>
    <t>Lac-Beauport</t>
  </si>
  <si>
    <t>Lac-Blanc</t>
  </si>
  <si>
    <t>Lac-Croche</t>
  </si>
  <si>
    <t>Lac-Delage</t>
  </si>
  <si>
    <t>Lac-Jacques-Cartier</t>
  </si>
  <si>
    <t>Lac-Lapeyrère</t>
  </si>
  <si>
    <t>Lac-Pikauba</t>
  </si>
  <si>
    <t>Lac-Saint-Joseph</t>
  </si>
  <si>
    <t>Lac-Sergent</t>
  </si>
  <si>
    <t>L'Ancienne-Lorette</t>
  </si>
  <si>
    <t>L'Ange-Gardien</t>
  </si>
  <si>
    <t>Les Éboulements</t>
  </si>
  <si>
    <t>Linton</t>
  </si>
  <si>
    <t>L'Isle-aux-Coudres</t>
  </si>
  <si>
    <t>Mont-Élie</t>
  </si>
  <si>
    <t>Neuville</t>
  </si>
  <si>
    <t>Notre-Dame-des-Anges</t>
  </si>
  <si>
    <t>Notre-Dame-des-Monts</t>
  </si>
  <si>
    <t>Petite-Rivière-Saint-François</t>
  </si>
  <si>
    <t>Pont-Rouge</t>
  </si>
  <si>
    <t>Portneuf</t>
  </si>
  <si>
    <t>Québec</t>
  </si>
  <si>
    <t>Rivière-à-Pierre</t>
  </si>
  <si>
    <t>Sagard</t>
  </si>
  <si>
    <t>Saint-Aimé-des-Lacs</t>
  </si>
  <si>
    <t>Saint-Alban</t>
  </si>
  <si>
    <t>Saint-Augustin-de-Desmaures</t>
  </si>
  <si>
    <t>Saint-Basile</t>
  </si>
  <si>
    <t>Saint-Casimir</t>
  </si>
  <si>
    <t>Sainte-Anne-de-Beaupré</t>
  </si>
  <si>
    <t>Sainte-Brigitte-de-Laval</t>
  </si>
  <si>
    <t>Sainte-Catherine-de-la-Jacques-Cartier</t>
  </si>
  <si>
    <t>Sainte-Christine-d'Auvergne</t>
  </si>
  <si>
    <t>Sainte-Famille</t>
  </si>
  <si>
    <t>Sainte-Pétronille</t>
  </si>
  <si>
    <t>Saint-Ferréol-les-Neiges</t>
  </si>
  <si>
    <t>Saint-François-de-l'Île-d'Orléans</t>
  </si>
  <si>
    <t>Saint-Gabriel-de-Valcartier</t>
  </si>
  <si>
    <t>Saint-Gilbert</t>
  </si>
  <si>
    <t>Saint-Hilarion</t>
  </si>
  <si>
    <t>Saint-Irénée</t>
  </si>
  <si>
    <t>Saint-Jean-de-l'Île-d'Orléans</t>
  </si>
  <si>
    <t>Saint-Joachim</t>
  </si>
  <si>
    <t>Saint-Laurent-de-l'Île-d'Orléans</t>
  </si>
  <si>
    <t>Saint-Léonard-de-Portneuf</t>
  </si>
  <si>
    <t>Saint-Louis-de-Gonzague-du-Cap-Tourmente</t>
  </si>
  <si>
    <t>Saint-Marc-des-Carrières</t>
  </si>
  <si>
    <t>Saint-Pierre-de-l'Île-d'Orléans</t>
  </si>
  <si>
    <t>Saint-Raymond</t>
  </si>
  <si>
    <t>Saint-Siméon</t>
  </si>
  <si>
    <t>Saint-Thuribe</t>
  </si>
  <si>
    <t>Saint-Tite-des-Caps</t>
  </si>
  <si>
    <t>Saint-Ubalde</t>
  </si>
  <si>
    <t>Saint-Urbain</t>
  </si>
  <si>
    <t>Sault-au-Cochon</t>
  </si>
  <si>
    <t>Shannon</t>
  </si>
  <si>
    <t>Stoneham-et-Tewkesbury</t>
  </si>
  <si>
    <t>Wendake</t>
  </si>
  <si>
    <t>Aston-Jonction</t>
  </si>
  <si>
    <t>Baie-du-Febvre</t>
  </si>
  <si>
    <t>Bécancour</t>
  </si>
  <si>
    <t>Chesterville</t>
  </si>
  <si>
    <t>Daveluyville</t>
  </si>
  <si>
    <t>Deschaillons-sur-Saint-Laurent</t>
  </si>
  <si>
    <t>Drummondville</t>
  </si>
  <si>
    <t>Durham-Sud</t>
  </si>
  <si>
    <t>Fortierville</t>
  </si>
  <si>
    <t>Grand-Saint-Esprit</t>
  </si>
  <si>
    <t>Ham-Nord</t>
  </si>
  <si>
    <t>Inverness</t>
  </si>
  <si>
    <t>Kingsey Falls</t>
  </si>
  <si>
    <t>La Visitation-de-Yamaska</t>
  </si>
  <si>
    <t>Laurierville</t>
  </si>
  <si>
    <t>L'Avenir</t>
  </si>
  <si>
    <t>Lefebvre</t>
  </si>
  <si>
    <t>Lemieux</t>
  </si>
  <si>
    <t>Lyster</t>
  </si>
  <si>
    <t>Maddington</t>
  </si>
  <si>
    <t>Manseau</t>
  </si>
  <si>
    <t>Nicolet</t>
  </si>
  <si>
    <t>Nicolet-Sud</t>
  </si>
  <si>
    <t>Norbertville</t>
  </si>
  <si>
    <t>Notre-Dame-de-Ham</t>
  </si>
  <si>
    <t>Notre-Dame-de-Lourdes</t>
  </si>
  <si>
    <t>Notre-Dame-du-Bon-Conseil</t>
  </si>
  <si>
    <t>Odanak</t>
  </si>
  <si>
    <t>Parisville</t>
  </si>
  <si>
    <t>Pierreville</t>
  </si>
  <si>
    <t>Plessisville</t>
  </si>
  <si>
    <t>Princeville</t>
  </si>
  <si>
    <t>Saint-Albert</t>
  </si>
  <si>
    <t>Saint-Bonaventure</t>
  </si>
  <si>
    <t>Saint-Célestin</t>
  </si>
  <si>
    <t>Saint-Christophe-d'Arthabaska</t>
  </si>
  <si>
    <t>Saint-Cyrille-de-Wendover</t>
  </si>
  <si>
    <t>Sainte-Anne-du-Sault</t>
  </si>
  <si>
    <t>Sainte-Brigitte-des-Saults</t>
  </si>
  <si>
    <t>Sainte-Cécile-de-Lévrard</t>
  </si>
  <si>
    <t>Sainte-Clotilde-de-Horton</t>
  </si>
  <si>
    <t>Saint-Edmond-de-Grantham</t>
  </si>
  <si>
    <t>Sainte-Élizabeth-de-Warwick</t>
  </si>
  <si>
    <t>Sainte-Eulalie</t>
  </si>
  <si>
    <t>Sainte-Hélène-de-Chester</t>
  </si>
  <si>
    <t>Saint-Elphège</t>
  </si>
  <si>
    <t>Sainte-Marie-de-Blandford</t>
  </si>
  <si>
    <t>Sainte-Monique</t>
  </si>
  <si>
    <t>Sainte-Perpétue</t>
  </si>
  <si>
    <t>Sainte-Séraphine</t>
  </si>
  <si>
    <t>Sainte-Sophie-de-Lévrard</t>
  </si>
  <si>
    <t>Sainte-Sophie-d'Halifax</t>
  </si>
  <si>
    <t>Saint-Eugène</t>
  </si>
  <si>
    <t>Saint-Félix-de-Kingsey</t>
  </si>
  <si>
    <t>Saint-Ferdinand</t>
  </si>
  <si>
    <t>Saint-François-du-Lac</t>
  </si>
  <si>
    <t>Saint-Germain-de-Grantham</t>
  </si>
  <si>
    <t>Saint-Guillaume</t>
  </si>
  <si>
    <t>Saint-Léonard-d'Aston</t>
  </si>
  <si>
    <t>Saint-Louis-de-Blandford</t>
  </si>
  <si>
    <t>Saint-Lucien</t>
  </si>
  <si>
    <t>Saint-Majorique-de-Grantham</t>
  </si>
  <si>
    <t>Saint-Norbert-d'Arthabaska</t>
  </si>
  <si>
    <t>Saint-Pie-de-Guire</t>
  </si>
  <si>
    <t>Saint-Pierre-Baptiste</t>
  </si>
  <si>
    <t>Saint-Pierre-les-Becquets</t>
  </si>
  <si>
    <t>Saint-Rémi-de-Tingwick</t>
  </si>
  <si>
    <t>Saint-Rosaire</t>
  </si>
  <si>
    <t>Saint-Samuel</t>
  </si>
  <si>
    <t>Saints-Martyrs-Canadiens</t>
  </si>
  <si>
    <t>Saint-Sylvère</t>
  </si>
  <si>
    <t>Saint-Valère</t>
  </si>
  <si>
    <t>Saint-Wenceslas</t>
  </si>
  <si>
    <t>Saint-Zéphirin-de-Courval</t>
  </si>
  <si>
    <t>Tingwick</t>
  </si>
  <si>
    <t>Victoriaville</t>
  </si>
  <si>
    <t>Villeroy</t>
  </si>
  <si>
    <t>Warwick</t>
  </si>
  <si>
    <t>Wickham</t>
  </si>
  <si>
    <t>Wôlinak</t>
  </si>
  <si>
    <t>Adstock</t>
  </si>
  <si>
    <t>Armagh</t>
  </si>
  <si>
    <t>Beauceville</t>
  </si>
  <si>
    <t>Beaulac-Garthby</t>
  </si>
  <si>
    <t>Beaumont</t>
  </si>
  <si>
    <t>Berthier-sur-Mer</t>
  </si>
  <si>
    <t>Cap-Saint-Ignace</t>
  </si>
  <si>
    <t>Disraeli</t>
  </si>
  <si>
    <t>Dosquet</t>
  </si>
  <si>
    <t>East Broughton</t>
  </si>
  <si>
    <t>Frampton</t>
  </si>
  <si>
    <t>Honfleur</t>
  </si>
  <si>
    <t>Irlande</t>
  </si>
  <si>
    <t>Kinnear's Mills</t>
  </si>
  <si>
    <t>La Durantaye</t>
  </si>
  <si>
    <t>La Guadeloupe</t>
  </si>
  <si>
    <t>Lac-Etchemin</t>
  </si>
  <si>
    <t>Lac-Frontière</t>
  </si>
  <si>
    <t>Lac-Poulin</t>
  </si>
  <si>
    <t>Laurier-Station</t>
  </si>
  <si>
    <t>Leclercville</t>
  </si>
  <si>
    <t>Lévis</t>
  </si>
  <si>
    <t>L'Islet</t>
  </si>
  <si>
    <t>Lotbinière</t>
  </si>
  <si>
    <t>Montmagny</t>
  </si>
  <si>
    <t>Notre-Dame-Auxiliatrice-de-Buckland</t>
  </si>
  <si>
    <t>Notre-Dame-des-Pins</t>
  </si>
  <si>
    <t>Notre-Dame-du-Rosaire</t>
  </si>
  <si>
    <t>Notre-Dame-du-Sacré-Coeur-d'Issoudun</t>
  </si>
  <si>
    <t>Sacré-Coeur-de-Jésus</t>
  </si>
  <si>
    <t>Saint-Adalbert</t>
  </si>
  <si>
    <t>Saint-Adrien-d'Irlande</t>
  </si>
  <si>
    <t>Saint-Agapit</t>
  </si>
  <si>
    <t>Saint-Alfred</t>
  </si>
  <si>
    <t>Saint-Anselme</t>
  </si>
  <si>
    <t>Saint-Antoine-de-l'Isle-aux-Grues</t>
  </si>
  <si>
    <t>Saint-Antoine-de-Tilly</t>
  </si>
  <si>
    <t>Saint-Apollinaire</t>
  </si>
  <si>
    <t>Saint-Aubert</t>
  </si>
  <si>
    <t>Saint-Benjamin</t>
  </si>
  <si>
    <t>Saint-Benoît-Labre</t>
  </si>
  <si>
    <t>Saint-Bernard</t>
  </si>
  <si>
    <t>Saint-Camille-de-Lellis</t>
  </si>
  <si>
    <t>Saint-Charles-de-Bellechasse</t>
  </si>
  <si>
    <t>Saint-Côme - Linière</t>
  </si>
  <si>
    <t>Saint-Cyrille-de-Lessard</t>
  </si>
  <si>
    <t>Saint-Damase-de-L'Islet</t>
  </si>
  <si>
    <t>Saint-Damien-de-Buckland</t>
  </si>
  <si>
    <t>Sainte-Agathe-de-Lotbinière</t>
  </si>
  <si>
    <t>Sainte-Apolline-de-Patton</t>
  </si>
  <si>
    <t>Sainte-Aurélie</t>
  </si>
  <si>
    <t>Sainte-Claire</t>
  </si>
  <si>
    <t>Sainte-Clotilde-de-Beauce</t>
  </si>
  <si>
    <t>Sainte-Croix</t>
  </si>
  <si>
    <t>Saint-Édouard-de-Lotbinière</t>
  </si>
  <si>
    <t>Sainte-Euphémie-sur-Rivière-du-Sud</t>
  </si>
  <si>
    <t>Sainte-Hénédine</t>
  </si>
  <si>
    <t>Sainte-Justine</t>
  </si>
  <si>
    <t>Sainte-Louise</t>
  </si>
  <si>
    <t>Sainte-Lucie-de-Beauregard</t>
  </si>
  <si>
    <t>Saint-Elzéar</t>
  </si>
  <si>
    <t>Sainte-Marie</t>
  </si>
  <si>
    <t>Saint-Éphrem-de-Beauce</t>
  </si>
  <si>
    <t>Sainte-Praxède</t>
  </si>
  <si>
    <t>Sainte-Rose-de-Watford</t>
  </si>
  <si>
    <t>Sainte-Sabine</t>
  </si>
  <si>
    <t>Saint-Évariste-de-Forsyth</t>
  </si>
  <si>
    <t>Saint-Fabien-de-Panet</t>
  </si>
  <si>
    <t>Saint-Flavien</t>
  </si>
  <si>
    <t>Saint-Fortunat</t>
  </si>
  <si>
    <t>Saint-François-de-la-Rivière-du-Sud</t>
  </si>
  <si>
    <t>Saint-Frédéric</t>
  </si>
  <si>
    <t>Saint-Gédéon-de-Beauce</t>
  </si>
  <si>
    <t>Saint-Georges</t>
  </si>
  <si>
    <t>Saint-Gervais</t>
  </si>
  <si>
    <t>Saint-Gilles</t>
  </si>
  <si>
    <t>Saint-Henri</t>
  </si>
  <si>
    <t>Saint-Hilaire-de-Dorset</t>
  </si>
  <si>
    <t>Saint-Honoré-de-Shenley</t>
  </si>
  <si>
    <t>Saint-Isidore</t>
  </si>
  <si>
    <t>Saint-Jacques-de-Leeds</t>
  </si>
  <si>
    <t>Saint-Jacques-le-Majeur-de-Wolfestown</t>
  </si>
  <si>
    <t>Saint-Janvier-de-Joly</t>
  </si>
  <si>
    <t>Saint-Jean-de-Brébeuf</t>
  </si>
  <si>
    <t>Saint-Jean-Port-Joli</t>
  </si>
  <si>
    <t>Saint-Joseph-de-Beauce</t>
  </si>
  <si>
    <t>Saint-Joseph-de-Coleraine</t>
  </si>
  <si>
    <t>Saint-Joseph-des-Érables</t>
  </si>
  <si>
    <t>Saint-Jules</t>
  </si>
  <si>
    <t>Saint-Julien</t>
  </si>
  <si>
    <t>Saint-Just-de-Bretenières</t>
  </si>
  <si>
    <t>Saint-Lambert-de-Lauzon</t>
  </si>
  <si>
    <t>Saint-Lazare-de-Bellechasse</t>
  </si>
  <si>
    <t>Saint-Léon-de-Standon</t>
  </si>
  <si>
    <t>Saint-Louis-de-Gonzague</t>
  </si>
  <si>
    <t>Saint-Luc-de-Bellechasse</t>
  </si>
  <si>
    <t>Saint-Magloire</t>
  </si>
  <si>
    <t>Saint-Malachie</t>
  </si>
  <si>
    <t>Saint-Marcel</t>
  </si>
  <si>
    <t>Saint-Martin</t>
  </si>
  <si>
    <t>Saint-Michel-de-Bellechasse</t>
  </si>
  <si>
    <t>Saint-Narcisse-de-Beaurivage</t>
  </si>
  <si>
    <t>Saint-Nazaire-de-Dorchester</t>
  </si>
  <si>
    <t>Saint-Nérée</t>
  </si>
  <si>
    <t>Saint-Odilon-de-Cranbourne</t>
  </si>
  <si>
    <t>Saint-Omer</t>
  </si>
  <si>
    <t>Saint-Pamphile</t>
  </si>
  <si>
    <t>Saint-Patrice-de-Beaurivage</t>
  </si>
  <si>
    <t>Saint-Paul-de-Montminy</t>
  </si>
  <si>
    <t>Saint-Philémon</t>
  </si>
  <si>
    <t>Saint-Philibert</t>
  </si>
  <si>
    <t>Saint-Pierre-de-Broughton</t>
  </si>
  <si>
    <t>Saint-Pierre-de-la-Rivière-du-Sud</t>
  </si>
  <si>
    <t>Saint-Prosper</t>
  </si>
  <si>
    <t>Saint-Raphaël</t>
  </si>
  <si>
    <t>Saint-René</t>
  </si>
  <si>
    <t>Saint-Roch-des-Aulnaies</t>
  </si>
  <si>
    <t>Saints-Anges</t>
  </si>
  <si>
    <t>Saint-Séverin</t>
  </si>
  <si>
    <t>Saint-Simon-les-Mines</t>
  </si>
  <si>
    <t>Saint-Sylvestre</t>
  </si>
  <si>
    <t>Saint-Théophile</t>
  </si>
  <si>
    <t>Saint-Vallier</t>
  </si>
  <si>
    <t>Saint-Victor</t>
  </si>
  <si>
    <t>Saint-Zacharie</t>
  </si>
  <si>
    <t>Scott</t>
  </si>
  <si>
    <t>Thetford Mines</t>
  </si>
  <si>
    <t>Tourville</t>
  </si>
  <si>
    <t>Tring-Jonction</t>
  </si>
  <si>
    <t>Val-Alain</t>
  </si>
  <si>
    <t>Vallée-Jonction</t>
  </si>
  <si>
    <t>Asbestos</t>
  </si>
  <si>
    <t>Ascot Corner</t>
  </si>
  <si>
    <t>Audet</t>
  </si>
  <si>
    <t>Austin</t>
  </si>
  <si>
    <t>Ayer's Cliff</t>
  </si>
  <si>
    <t>Barnston-Ouest</t>
  </si>
  <si>
    <t>Bolton-Est</t>
  </si>
  <si>
    <t>Bonsecours</t>
  </si>
  <si>
    <t>Bury</t>
  </si>
  <si>
    <t>Chartierville</t>
  </si>
  <si>
    <t>Cleveland</t>
  </si>
  <si>
    <t>Coaticook</t>
  </si>
  <si>
    <t>Compton</t>
  </si>
  <si>
    <t>Cookshire-Eaton</t>
  </si>
  <si>
    <t>Courcelles</t>
  </si>
  <si>
    <t>Danville</t>
  </si>
  <si>
    <t>Dixville</t>
  </si>
  <si>
    <t>Dudswell</t>
  </si>
  <si>
    <t>East Angus</t>
  </si>
  <si>
    <t>East Hereford</t>
  </si>
  <si>
    <t>Eastman</t>
  </si>
  <si>
    <t>Frontenac</t>
  </si>
  <si>
    <t>Hampden</t>
  </si>
  <si>
    <t>Hatley</t>
  </si>
  <si>
    <t>Kingsbury</t>
  </si>
  <si>
    <t>La Patrie</t>
  </si>
  <si>
    <t>Lac-Drolet</t>
  </si>
  <si>
    <t>Lac-Mégantic</t>
  </si>
  <si>
    <t>Lambton</t>
  </si>
  <si>
    <t>Lawrenceville</t>
  </si>
  <si>
    <t>Lennoxville</t>
  </si>
  <si>
    <t>Lingwick</t>
  </si>
  <si>
    <t>Magog</t>
  </si>
  <si>
    <t>Maricourt</t>
  </si>
  <si>
    <t>Marston</t>
  </si>
  <si>
    <t>Martinville</t>
  </si>
  <si>
    <t>Melbourne</t>
  </si>
  <si>
    <t>Milan</t>
  </si>
  <si>
    <t>Nantes</t>
  </si>
  <si>
    <t>Newport</t>
  </si>
  <si>
    <t>North Hatley</t>
  </si>
  <si>
    <t>Notre-Dame-des-Bois</t>
  </si>
  <si>
    <t>Ogden</t>
  </si>
  <si>
    <t>Orford</t>
  </si>
  <si>
    <t>Piopolis</t>
  </si>
  <si>
    <t>Potton</t>
  </si>
  <si>
    <t>Racine</t>
  </si>
  <si>
    <t>Richmond</t>
  </si>
  <si>
    <t>Saint-Adrien</t>
  </si>
  <si>
    <t>Saint-Augustin-de-Woburn</t>
  </si>
  <si>
    <t>Saint-Benoît-du-Lac</t>
  </si>
  <si>
    <t>Saint-Camille</t>
  </si>
  <si>
    <t>Saint-Claude</t>
  </si>
  <si>
    <t>Saint-Denis-de-Brompton</t>
  </si>
  <si>
    <t>Sainte-Anne-de-la-Rochelle</t>
  </si>
  <si>
    <t>Sainte-Catherine-de-Hatley</t>
  </si>
  <si>
    <t>Sainte-Cécile-de-Whitton</t>
  </si>
  <si>
    <t>Sainte-Edwidge-de-Clifton</t>
  </si>
  <si>
    <t>Saint-Étienne-de-Bolton</t>
  </si>
  <si>
    <t>Saint-François-Xavier-de-Brompton</t>
  </si>
  <si>
    <t>Saint-Georges-de-Windsor</t>
  </si>
  <si>
    <t>Saint-Herménégilde</t>
  </si>
  <si>
    <t>Saint-Isidore-de-Clifton</t>
  </si>
  <si>
    <t>Saint-Joseph-de-Ham-Sud</t>
  </si>
  <si>
    <t>Saint-Ludger</t>
  </si>
  <si>
    <t>Saint-Malo</t>
  </si>
  <si>
    <t>Saint-Robert-Bellarmin</t>
  </si>
  <si>
    <t>Saint-Romain</t>
  </si>
  <si>
    <t>Saint-Sébastien</t>
  </si>
  <si>
    <t>Saint-Venant-de-Paquette</t>
  </si>
  <si>
    <t>Scotstown</t>
  </si>
  <si>
    <t>Sherbrooke</t>
  </si>
  <si>
    <t>Stanstead</t>
  </si>
  <si>
    <t>Stanstead-Est</t>
  </si>
  <si>
    <t>Stoke</t>
  </si>
  <si>
    <t>Stornoway</t>
  </si>
  <si>
    <t>Stratford</t>
  </si>
  <si>
    <t>Stukely-Sud</t>
  </si>
  <si>
    <t>Ulverton</t>
  </si>
  <si>
    <t>Valcourt</t>
  </si>
  <si>
    <t>Val-Joli</t>
  </si>
  <si>
    <t>Val-Racine</t>
  </si>
  <si>
    <t>Waterville</t>
  </si>
  <si>
    <t>Weedon</t>
  </si>
  <si>
    <t>Westbury</t>
  </si>
  <si>
    <t>Windsor</t>
  </si>
  <si>
    <t>Wotton</t>
  </si>
  <si>
    <t>Bonaventure</t>
  </si>
  <si>
    <t>Cap-Chat</t>
  </si>
  <si>
    <t>Caplan</t>
  </si>
  <si>
    <t>Carleton-sur-Mer</t>
  </si>
  <si>
    <t>Cascapédia - Saint-Jules</t>
  </si>
  <si>
    <t>Chandler</t>
  </si>
  <si>
    <t>Cloridorme</t>
  </si>
  <si>
    <t>Collines-du-Basque</t>
  </si>
  <si>
    <t>Coulée-des-Adolphe</t>
  </si>
  <si>
    <t>Escuminac</t>
  </si>
  <si>
    <t>Gaspé</t>
  </si>
  <si>
    <t>Gesgapegiag</t>
  </si>
  <si>
    <t>Grande-Rivière</t>
  </si>
  <si>
    <t>Grande-Vallée</t>
  </si>
  <si>
    <t>Grosse-Île</t>
  </si>
  <si>
    <t>Hope</t>
  </si>
  <si>
    <t>Hope Town</t>
  </si>
  <si>
    <t>La Martre</t>
  </si>
  <si>
    <t>L'Ascension-de-Patapédia</t>
  </si>
  <si>
    <t>Les Îles-de-la-Madeleine</t>
  </si>
  <si>
    <t>Listuguj</t>
  </si>
  <si>
    <t>Maria</t>
  </si>
  <si>
    <t>Marsoui</t>
  </si>
  <si>
    <t>Matapédia</t>
  </si>
  <si>
    <t>Mont-Albert</t>
  </si>
  <si>
    <t>Mont-Alexandre</t>
  </si>
  <si>
    <t>Mont-Saint-Pierre</t>
  </si>
  <si>
    <t>Murdochville</t>
  </si>
  <si>
    <t>New Carlisle</t>
  </si>
  <si>
    <t>New Richmond</t>
  </si>
  <si>
    <t>Nouvelle</t>
  </si>
  <si>
    <t>Paspébiac</t>
  </si>
  <si>
    <t>Percé</t>
  </si>
  <si>
    <t>Petite-Vallée</t>
  </si>
  <si>
    <t>Pointe-à-la-Croix</t>
  </si>
  <si>
    <t>Port-Daniel - Gascons</t>
  </si>
  <si>
    <t>Ristigouche-Partie-Sud-Est</t>
  </si>
  <si>
    <t>Rivière-à-Claude</t>
  </si>
  <si>
    <t>Rivière-Bonaventure</t>
  </si>
  <si>
    <t>Rivière-Nouvelle</t>
  </si>
  <si>
    <t>Rivière-Saint-Jean</t>
  </si>
  <si>
    <t>Ruisseau-Ferguson</t>
  </si>
  <si>
    <t>Saint-Alexis-de-Matapédia</t>
  </si>
  <si>
    <t>Saint-Alphonse</t>
  </si>
  <si>
    <t>Saint-André-de-Restigouche</t>
  </si>
  <si>
    <t>Sainte-Anne-des-Monts</t>
  </si>
  <si>
    <t>Sainte-Madeleine-de-la-Rivière-Madeleine</t>
  </si>
  <si>
    <t>Sainte-Thérèse-de-Gaspé</t>
  </si>
  <si>
    <t>Saint-François-d'Assise</t>
  </si>
  <si>
    <t>Saint-Godefroi</t>
  </si>
  <si>
    <t>Saint-Maxime-du-Mont-Louis</t>
  </si>
  <si>
    <t>Shigawake</t>
  </si>
  <si>
    <t>Amherst</t>
  </si>
  <si>
    <t>Arundel</t>
  </si>
  <si>
    <t>Baie-des-Chaloupes</t>
  </si>
  <si>
    <t>Barkmere</t>
  </si>
  <si>
    <t>Blainville</t>
  </si>
  <si>
    <t>Boisbriand</t>
  </si>
  <si>
    <t>Bois-des-Filion</t>
  </si>
  <si>
    <t>Brébeuf</t>
  </si>
  <si>
    <t>Brownsburg-Chatham</t>
  </si>
  <si>
    <t>Chute-Saint-Philippe</t>
  </si>
  <si>
    <t>Deux-Montagnes</t>
  </si>
  <si>
    <t>Doncaster</t>
  </si>
  <si>
    <t>Estérel</t>
  </si>
  <si>
    <t>Ferme-Neuve</t>
  </si>
  <si>
    <t>Gore</t>
  </si>
  <si>
    <t>Grenville</t>
  </si>
  <si>
    <t>Grenville-sur-la-Rouge</t>
  </si>
  <si>
    <t>Harrington</t>
  </si>
  <si>
    <t>Huberdeau</t>
  </si>
  <si>
    <t>Ivry-sur-le-Lac</t>
  </si>
  <si>
    <t>Kanesatake</t>
  </si>
  <si>
    <t>Kiamika</t>
  </si>
  <si>
    <t>La Conception</t>
  </si>
  <si>
    <t>La Macaza</t>
  </si>
  <si>
    <t>La Minerve</t>
  </si>
  <si>
    <t>Labelle</t>
  </si>
  <si>
    <t>Lac-Akonapwehikan</t>
  </si>
  <si>
    <t>Lac-Bazinet</t>
  </si>
  <si>
    <t>Lac-De La Bidière</t>
  </si>
  <si>
    <t>Lac-de-la-Maison-de-Pierre</t>
  </si>
  <si>
    <t>Lac-de-la-Pomme</t>
  </si>
  <si>
    <t>Lac-des-Écorces</t>
  </si>
  <si>
    <t>Lac-des-Seize-Îles</t>
  </si>
  <si>
    <t>Lac-Douaire</t>
  </si>
  <si>
    <t>Lac-du-Cerf</t>
  </si>
  <si>
    <t>Lac-Ernest</t>
  </si>
  <si>
    <t>Lachute</t>
  </si>
  <si>
    <t>Lac-Marguerite</t>
  </si>
  <si>
    <t>Lac-Oscar</t>
  </si>
  <si>
    <t>Lac-Saguay</t>
  </si>
  <si>
    <t>Lac-Saint-Paul</t>
  </si>
  <si>
    <t>Lac-Supérieur</t>
  </si>
  <si>
    <t>Lac-Tremblant-Nord</t>
  </si>
  <si>
    <t>Lac-Wagwabika</t>
  </si>
  <si>
    <t>Lantier</t>
  </si>
  <si>
    <t>L'Ascension</t>
  </si>
  <si>
    <t>Lorraine</t>
  </si>
  <si>
    <t>Mille-Isles</t>
  </si>
  <si>
    <t>Mirabel</t>
  </si>
  <si>
    <t>Montcalm</t>
  </si>
  <si>
    <t>Mont-Laurier</t>
  </si>
  <si>
    <t>Mont-Saint-Michel</t>
  </si>
  <si>
    <t>Mont-Tremblant</t>
  </si>
  <si>
    <t>Morin-Heights</t>
  </si>
  <si>
    <t>Nominingue</t>
  </si>
  <si>
    <t>Notre-Dame-de-Pontmain</t>
  </si>
  <si>
    <t>Notre-Dame-du-Laus</t>
  </si>
  <si>
    <t>Oka</t>
  </si>
  <si>
    <t>Piedmont</t>
  </si>
  <si>
    <t>Pointe-Calumet</t>
  </si>
  <si>
    <t>Prévost</t>
  </si>
  <si>
    <t>Rivière-Rouge</t>
  </si>
  <si>
    <t>Rosemère</t>
  </si>
  <si>
    <t>Saint-Adolphe-d'Howard</t>
  </si>
  <si>
    <t>Saint-Aimé-du-Lac-des-Îles</t>
  </si>
  <si>
    <t>Saint-André-d'Argenteuil</t>
  </si>
  <si>
    <t>Saint-Antoine</t>
  </si>
  <si>
    <t>Saint-Augustin</t>
  </si>
  <si>
    <t>Saint-Colomban</t>
  </si>
  <si>
    <t>Sainte-Adèle</t>
  </si>
  <si>
    <t>Sainte-Agathe-des-Monts</t>
  </si>
  <si>
    <t>Sainte-Anne-des-Lacs</t>
  </si>
  <si>
    <t>Sainte-Anne-des-Plaines</t>
  </si>
  <si>
    <t>Sainte-Anne-du-Lac</t>
  </si>
  <si>
    <t>Sainte-Lucie-des-Laurentides</t>
  </si>
  <si>
    <t>Sainte-Marguerite-du-Lac-Masson</t>
  </si>
  <si>
    <t>Sainte-Marthe-sur-le-Lac</t>
  </si>
  <si>
    <t>Sainte-Sophie</t>
  </si>
  <si>
    <t>Sainte-Thérèse</t>
  </si>
  <si>
    <t>Saint-Eustache</t>
  </si>
  <si>
    <t>Saint-Faustin - Lac-Carré</t>
  </si>
  <si>
    <t>Saint-Hermas</t>
  </si>
  <si>
    <t>Saint-Hippolyte</t>
  </si>
  <si>
    <t>Saint-Jérôme</t>
  </si>
  <si>
    <t>Saint-Joseph-du-Lac</t>
  </si>
  <si>
    <t>Saint-Placide</t>
  </si>
  <si>
    <t>Saint-Sauveur</t>
  </si>
  <si>
    <t>Val-David</t>
  </si>
  <si>
    <t>Val-des-Lacs</t>
  </si>
  <si>
    <t>Val-Morin</t>
  </si>
  <si>
    <t>Wentworth</t>
  </si>
  <si>
    <t>Wentworth-Nord</t>
  </si>
  <si>
    <t>Batiscan</t>
  </si>
  <si>
    <t>Champlain</t>
  </si>
  <si>
    <t>Charette</t>
  </si>
  <si>
    <t>Coucoucache</t>
  </si>
  <si>
    <t>Grandes-Piles</t>
  </si>
  <si>
    <t>Hérouxville</t>
  </si>
  <si>
    <t>La Bostonnais</t>
  </si>
  <si>
    <t>La Tuque</t>
  </si>
  <si>
    <t>Lac-aux-Sables</t>
  </si>
  <si>
    <t>Lac-Boulé</t>
  </si>
  <si>
    <t>Lac-Édouard</t>
  </si>
  <si>
    <t>Lac-Masketsi</t>
  </si>
  <si>
    <t>Lac-Normand</t>
  </si>
  <si>
    <t>Louiseville</t>
  </si>
  <si>
    <t>Maskinongé</t>
  </si>
  <si>
    <t>Notre-Dame-de-Montauban</t>
  </si>
  <si>
    <t>Notre-Dame-du-Mont-Carmel</t>
  </si>
  <si>
    <t>Obedjiwan</t>
  </si>
  <si>
    <t>Rivière-de-la-Savane</t>
  </si>
  <si>
    <t>Saint-Adelphe</t>
  </si>
  <si>
    <t>Saint-Alexis-des-Monts</t>
  </si>
  <si>
    <t>Saint-Barnabé</t>
  </si>
  <si>
    <t>Saint-Boniface</t>
  </si>
  <si>
    <t>Sainte-Angèle-de-Prémont</t>
  </si>
  <si>
    <t>Sainte-Anne-de-la-Pérade</t>
  </si>
  <si>
    <t>Saint-Édouard-de-Maskinongé</t>
  </si>
  <si>
    <t>Sainte-Geneviève-de-Batiscan</t>
  </si>
  <si>
    <t>Saint-Élie-de-Caxton</t>
  </si>
  <si>
    <t>Sainte-Thècle</t>
  </si>
  <si>
    <t>Saint-Étienne-des-Grès</t>
  </si>
  <si>
    <t>Sainte-Ursule</t>
  </si>
  <si>
    <t>Saint-Justin</t>
  </si>
  <si>
    <t>Saint-Luc-de-Vincennes</t>
  </si>
  <si>
    <t>Saint-Mathieu-du-Parc</t>
  </si>
  <si>
    <t>Saint-Maurice</t>
  </si>
  <si>
    <t>Saint-Narcisse</t>
  </si>
  <si>
    <t>Saint-Paulin</t>
  </si>
  <si>
    <t>Saint-Roch-de-Mékinac</t>
  </si>
  <si>
    <t>Saint-Sévère</t>
  </si>
  <si>
    <t>Saint-Stanislas</t>
  </si>
  <si>
    <t>Saint-Tite</t>
  </si>
  <si>
    <t>Shawinigan</t>
  </si>
  <si>
    <t>Trois-Rives</t>
  </si>
  <si>
    <t>Trois-Rivières</t>
  </si>
  <si>
    <t>Wemotaci</t>
  </si>
  <si>
    <t>Yamachiche</t>
  </si>
  <si>
    <t>Abercorn</t>
  </si>
  <si>
    <t>Acton Vale</t>
  </si>
  <si>
    <t>Ange-Gardien</t>
  </si>
  <si>
    <t>Bedford</t>
  </si>
  <si>
    <t>Beloeil</t>
  </si>
  <si>
    <t>Béthanie</t>
  </si>
  <si>
    <t>Bolton-Ouest</t>
  </si>
  <si>
    <t>Boucherville</t>
  </si>
  <si>
    <t>Brigham</t>
  </si>
  <si>
    <t>Brome</t>
  </si>
  <si>
    <t>Bromont</t>
  </si>
  <si>
    <t>Brossard</t>
  </si>
  <si>
    <t>Calixa-Lavallée</t>
  </si>
  <si>
    <t>Carignan</t>
  </si>
  <si>
    <t>Chambly</t>
  </si>
  <si>
    <t>Contrecoeur</t>
  </si>
  <si>
    <t>Cowansville</t>
  </si>
  <si>
    <t>Dunham</t>
  </si>
  <si>
    <t>East Farnham</t>
  </si>
  <si>
    <t>Farnham</t>
  </si>
  <si>
    <t>Frelighsburg</t>
  </si>
  <si>
    <t>Granby</t>
  </si>
  <si>
    <t>La Présentation</t>
  </si>
  <si>
    <t>Lac-Brome</t>
  </si>
  <si>
    <t>Longueuil</t>
  </si>
  <si>
    <t>Marieville</t>
  </si>
  <si>
    <t>Massueville</t>
  </si>
  <si>
    <t>McMasterville</t>
  </si>
  <si>
    <t>Mont-Saint-Hilaire</t>
  </si>
  <si>
    <t>Notre-Dame-de-Stanbridge</t>
  </si>
  <si>
    <t>Otterburn Park</t>
  </si>
  <si>
    <t>Richelieu</t>
  </si>
  <si>
    <t>Rougemont</t>
  </si>
  <si>
    <t>Roxton</t>
  </si>
  <si>
    <t>Roxton Falls</t>
  </si>
  <si>
    <t>Roxton Pond</t>
  </si>
  <si>
    <t>Saint-Aimé</t>
  </si>
  <si>
    <t>Saint-Amable</t>
  </si>
  <si>
    <t>Saint-Antoine-sur-Richelieu</t>
  </si>
  <si>
    <t>Saint-Armand</t>
  </si>
  <si>
    <t>Saint-Barnabé-Sud</t>
  </si>
  <si>
    <t>Saint-Basile-le-Grand</t>
  </si>
  <si>
    <t>Saint-Bernard-de-Michaudville</t>
  </si>
  <si>
    <t>Saint-Bruno-de-Montarville</t>
  </si>
  <si>
    <t>Saint-Césaire</t>
  </si>
  <si>
    <t>Saint-Charles-sur-Richelieu</t>
  </si>
  <si>
    <t>Saint-David</t>
  </si>
  <si>
    <t>Saint-Denis-sur-Richelieu</t>
  </si>
  <si>
    <t>Saint-Dominique</t>
  </si>
  <si>
    <t>Sainte-Angèle-de-Monnoir</t>
  </si>
  <si>
    <t>Sainte-Anne-de-Sorel</t>
  </si>
  <si>
    <t>Sainte-Cécile-de-Milton</t>
  </si>
  <si>
    <t>Sainte-Christine</t>
  </si>
  <si>
    <t>Sainte-Hélène-de-Bagot</t>
  </si>
  <si>
    <t>Sainte-Julie</t>
  </si>
  <si>
    <t>Sainte-Madeleine</t>
  </si>
  <si>
    <t>Sainte-Marie-Madeleine</t>
  </si>
  <si>
    <t>Sainte-Victoire-de-Sorel</t>
  </si>
  <si>
    <t>Saint-Gérard-Majella</t>
  </si>
  <si>
    <t>Saint-Hilaire</t>
  </si>
  <si>
    <t>Saint-Hugues</t>
  </si>
  <si>
    <t>Saint-Hyacinthe</t>
  </si>
  <si>
    <t>Saint-Ignace-de-Stanbridge</t>
  </si>
  <si>
    <t>Saint-Jean-Baptiste</t>
  </si>
  <si>
    <t>Saint-Joachim-de-Shefford</t>
  </si>
  <si>
    <t>Saint-Joseph-de-Sorel</t>
  </si>
  <si>
    <t>Saint-Jude</t>
  </si>
  <si>
    <t>Saint-Liboire</t>
  </si>
  <si>
    <t>Saint-Louis</t>
  </si>
  <si>
    <t>Saint-Marcel-de-Richelieu</t>
  </si>
  <si>
    <t>Saint-Marc-sur-Richelieu</t>
  </si>
  <si>
    <t>Saint-Mathias-sur-Richelieu</t>
  </si>
  <si>
    <t>Saint-Mathieu-de-Beloeil</t>
  </si>
  <si>
    <t>Saint-Nazaire-d'Acton</t>
  </si>
  <si>
    <t>Saint-Ours</t>
  </si>
  <si>
    <t>Saint-Paul-d'Abbotsford</t>
  </si>
  <si>
    <t>Saint-Pie</t>
  </si>
  <si>
    <t>Saint-Pierre-de-Véronne-à-Pike-River</t>
  </si>
  <si>
    <t>Saint-Robert</t>
  </si>
  <si>
    <t>Saint-Roch-de-Richelieu</t>
  </si>
  <si>
    <t>Saint-Théodore-d'Acton</t>
  </si>
  <si>
    <t>Saint-Valérien-de-Milton</t>
  </si>
  <si>
    <t>Shefford</t>
  </si>
  <si>
    <t>Sorel-Tracy</t>
  </si>
  <si>
    <t>Stanbridge East</t>
  </si>
  <si>
    <t>Stanbridge Station</t>
  </si>
  <si>
    <t>Sutton</t>
  </si>
  <si>
    <t>Upton</t>
  </si>
  <si>
    <t>Varennes</t>
  </si>
  <si>
    <t>Verchères</t>
  </si>
  <si>
    <t>Warden</t>
  </si>
  <si>
    <t>Waterloo</t>
  </si>
  <si>
    <t>Yamaska</t>
  </si>
  <si>
    <t>Akwesasne</t>
  </si>
  <si>
    <t>Beauharnois</t>
  </si>
  <si>
    <t>Candiac</t>
  </si>
  <si>
    <t>Châteauguay</t>
  </si>
  <si>
    <t>Coteau-du-Lac</t>
  </si>
  <si>
    <t>Delson</t>
  </si>
  <si>
    <t>Dundee</t>
  </si>
  <si>
    <t>Elgin</t>
  </si>
  <si>
    <t>Franklin</t>
  </si>
  <si>
    <t>Godmanchester</t>
  </si>
  <si>
    <t>Havelock</t>
  </si>
  <si>
    <t>Hemmingford</t>
  </si>
  <si>
    <t>Henryville</t>
  </si>
  <si>
    <t>Hinchinbrooke</t>
  </si>
  <si>
    <t>Howick</t>
  </si>
  <si>
    <t>Hudson</t>
  </si>
  <si>
    <t>Huntingdon</t>
  </si>
  <si>
    <t>Kahnawake</t>
  </si>
  <si>
    <t>La Prairie</t>
  </si>
  <si>
    <t>Lacolle</t>
  </si>
  <si>
    <t>Léry</t>
  </si>
  <si>
    <t>Les Cèdres</t>
  </si>
  <si>
    <t>Les Coteaux</t>
  </si>
  <si>
    <t>L'Île-Cadieux</t>
  </si>
  <si>
    <t>L'Île-Perrot</t>
  </si>
  <si>
    <t>Mercier</t>
  </si>
  <si>
    <t>Mont-Saint-Grégoire</t>
  </si>
  <si>
    <t>Napierville</t>
  </si>
  <si>
    <t>Notre-Dame-de-l'Île-Perrot</t>
  </si>
  <si>
    <t>Noyan</t>
  </si>
  <si>
    <t>Ormstown</t>
  </si>
  <si>
    <t>Pincourt</t>
  </si>
  <si>
    <t>Pointe-des-Cascades</t>
  </si>
  <si>
    <t>Pointe-Fortune</t>
  </si>
  <si>
    <t>Rigaud</t>
  </si>
  <si>
    <t>Rivière-Beaudette</t>
  </si>
  <si>
    <t>Saint-Alexandre</t>
  </si>
  <si>
    <t>Saint-Anicet</t>
  </si>
  <si>
    <t>Saint-Bernard-de-Lacolle</t>
  </si>
  <si>
    <t>Saint-Blaise-sur-Richelieu</t>
  </si>
  <si>
    <t>Saint-Chrysostome</t>
  </si>
  <si>
    <t>Saint-Clet</t>
  </si>
  <si>
    <t>Saint-Constant</t>
  </si>
  <si>
    <t>Saint-Cyprien-de-Napierville</t>
  </si>
  <si>
    <t>Sainte-Anne-de-Sabrevois</t>
  </si>
  <si>
    <t>Sainte-Barbe</t>
  </si>
  <si>
    <t>Sainte-Brigide-d'Iberville</t>
  </si>
  <si>
    <t>Sainte-Catherine</t>
  </si>
  <si>
    <t>Sainte-Clotilde-de-Châteauguay</t>
  </si>
  <si>
    <t>Saint-Édouard</t>
  </si>
  <si>
    <t>Sainte-Justine-de-Newton</t>
  </si>
  <si>
    <t>Sainte-Marthe</t>
  </si>
  <si>
    <t>Sainte-Martine</t>
  </si>
  <si>
    <t>Saint-Étienne-de-Beauharnois</t>
  </si>
  <si>
    <t>Saint-Georges-de-Clarenceville</t>
  </si>
  <si>
    <t>Saint-Jacques-le-Mineur</t>
  </si>
  <si>
    <t>Saint-Jean-sur-Richelieu</t>
  </si>
  <si>
    <t>Saint-Lazare</t>
  </si>
  <si>
    <t>Saint-Mathieu</t>
  </si>
  <si>
    <t>Saint-Michel</t>
  </si>
  <si>
    <t>Saint-Patrice-de-Sherrington</t>
  </si>
  <si>
    <t>Saint-Paul-de-l'Île-aux-Noix</t>
  </si>
  <si>
    <t>Saint-Philippe</t>
  </si>
  <si>
    <t>Saint-Polycarpe</t>
  </si>
  <si>
    <t>Saint-Rémi</t>
  </si>
  <si>
    <t>Saint-Stanislas-de-Kostka</t>
  </si>
  <si>
    <t>Saint-Télesphore</t>
  </si>
  <si>
    <t>Saint-Timothée</t>
  </si>
  <si>
    <t>Saint-Urbain-Premier</t>
  </si>
  <si>
    <t>Saint-Valentin</t>
  </si>
  <si>
    <t>Saint-Zotique</t>
  </si>
  <si>
    <t>Salaberry-de-Valleyfield</t>
  </si>
  <si>
    <t>Terrasse-Vaudreuil</t>
  </si>
  <si>
    <t>Très-Saint-Rédempteur</t>
  </si>
  <si>
    <t>Très-Saint-Sacrement</t>
  </si>
  <si>
    <t>Vaudreuil-Dorion</t>
  </si>
  <si>
    <t>Vaudreuil-sur-le-Lac</t>
  </si>
  <si>
    <t>Venise-en-Québec</t>
  </si>
  <si>
    <t>Baie-Atibenne</t>
  </si>
  <si>
    <t>Baie-de-la-Bouteille</t>
  </si>
  <si>
    <t>Baie-D'Urfé</t>
  </si>
  <si>
    <t>Baie-Obaoca</t>
  </si>
  <si>
    <t>Beaconsfield</t>
  </si>
  <si>
    <t>Berthierville</t>
  </si>
  <si>
    <t>Charlemagne</t>
  </si>
  <si>
    <t>Chertsey</t>
  </si>
  <si>
    <t>Côte-Saint-Luc</t>
  </si>
  <si>
    <t>Crabtree</t>
  </si>
  <si>
    <t>Dollard-Des Ormeaux</t>
  </si>
  <si>
    <t>Dorval</t>
  </si>
  <si>
    <t>Entrelacs</t>
  </si>
  <si>
    <t>Hampstead</t>
  </si>
  <si>
    <t>Joliette</t>
  </si>
  <si>
    <t>Kirkland</t>
  </si>
  <si>
    <t>La Visitation-de-l'Île-Dupas</t>
  </si>
  <si>
    <t>Lac-Cabasta</t>
  </si>
  <si>
    <t>Lac-des-Dix-Milles</t>
  </si>
  <si>
    <t>Lac-Devenyns</t>
  </si>
  <si>
    <t>Lac-du-Taureau</t>
  </si>
  <si>
    <t>Lac-Legendre</t>
  </si>
  <si>
    <t>Lac-Matawin</t>
  </si>
  <si>
    <t>Lac-Minaki</t>
  </si>
  <si>
    <t>Lac-Santé</t>
  </si>
  <si>
    <t>Lanoraie</t>
  </si>
  <si>
    <t>L'Assomption</t>
  </si>
  <si>
    <t>Laval</t>
  </si>
  <si>
    <t>Lavaltrie</t>
  </si>
  <si>
    <t>L'Épiphanie</t>
  </si>
  <si>
    <t>L'Île-Dorval</t>
  </si>
  <si>
    <t>Manawan</t>
  </si>
  <si>
    <t>Mandeville</t>
  </si>
  <si>
    <t>Mascouche</t>
  </si>
  <si>
    <t>Montréal_</t>
  </si>
  <si>
    <t>Montréal-Est</t>
  </si>
  <si>
    <t>Montréal-Ouest</t>
  </si>
  <si>
    <t>Mont-Royal</t>
  </si>
  <si>
    <t>Notre-Dame-de-la-Merci</t>
  </si>
  <si>
    <t>Notre-Dame-des-Prairies</t>
  </si>
  <si>
    <t>Pointe-Claire</t>
  </si>
  <si>
    <t>Rawdon</t>
  </si>
  <si>
    <t>Repentigny</t>
  </si>
  <si>
    <t>Saint-Alexis</t>
  </si>
  <si>
    <t>Saint-Alphonse-Rodriguez</t>
  </si>
  <si>
    <t>Saint-Ambroise-de-Kildare</t>
  </si>
  <si>
    <t>Saint-Barthélemy</t>
  </si>
  <si>
    <t>Saint-Calixte</t>
  </si>
  <si>
    <t>Saint-Charles-Borromée</t>
  </si>
  <si>
    <t>Saint-Cléophas-de-Brandon</t>
  </si>
  <si>
    <t>Saint-Côme</t>
  </si>
  <si>
    <t>Saint-Cuthbert</t>
  </si>
  <si>
    <t>Saint-Damien</t>
  </si>
  <si>
    <t>Saint-Didace</t>
  </si>
  <si>
    <t>Sainte-Anne-de-Bellevue</t>
  </si>
  <si>
    <t>Sainte-Béatrix</t>
  </si>
  <si>
    <t>Sainte-Élisabeth</t>
  </si>
  <si>
    <t>Sainte-Émélie-de-l'Énergie</t>
  </si>
  <si>
    <t>Sainte-Geneviève-de-Berthier</t>
  </si>
  <si>
    <t>Sainte-Julienne</t>
  </si>
  <si>
    <t>Sainte-Marcelline-de-Kildare</t>
  </si>
  <si>
    <t>Sainte-Marie-Salomé</t>
  </si>
  <si>
    <t>Sainte-Mélanie</t>
  </si>
  <si>
    <t>Saint-Esprit</t>
  </si>
  <si>
    <t>Saint-Félix-de-Valois</t>
  </si>
  <si>
    <t>Saint-Gabriel</t>
  </si>
  <si>
    <t>Saint-Gabriel-de-Brandon</t>
  </si>
  <si>
    <t>Saint-Guillaume-Nord</t>
  </si>
  <si>
    <t>Saint-Ignace-de-Loyola</t>
  </si>
  <si>
    <t>Saint-Jacques</t>
  </si>
  <si>
    <t>Saint-Jean-de-Matha</t>
  </si>
  <si>
    <t>Saint-Liguori</t>
  </si>
  <si>
    <t>Saint-Lin - Laurentides</t>
  </si>
  <si>
    <t>Saint-Michel-des-Saints</t>
  </si>
  <si>
    <t>Saint-Norbert</t>
  </si>
  <si>
    <t>Saint-Paul</t>
  </si>
  <si>
    <t>Saint-Pierre</t>
  </si>
  <si>
    <t>Saint-Roch-de-l'Achigan</t>
  </si>
  <si>
    <t>Saint-Roch-Ouest</t>
  </si>
  <si>
    <t>Saint-Sulpice</t>
  </si>
  <si>
    <t>Saint-Thomas</t>
  </si>
  <si>
    <t>Saint-Zénon</t>
  </si>
  <si>
    <t>Senneville</t>
  </si>
  <si>
    <t>Terrebonne</t>
  </si>
  <si>
    <t>Westmount</t>
  </si>
  <si>
    <t>Alleyn-et-Cawood</t>
  </si>
  <si>
    <t>Aumond</t>
  </si>
  <si>
    <t>Blue Sea</t>
  </si>
  <si>
    <t>Boileau</t>
  </si>
  <si>
    <t>Bois-Franc</t>
  </si>
  <si>
    <t>Bouchette</t>
  </si>
  <si>
    <t>Bowman</t>
  </si>
  <si>
    <t>Bristol</t>
  </si>
  <si>
    <t>Bryson</t>
  </si>
  <si>
    <t>Campbell's Bay</t>
  </si>
  <si>
    <t>Cantley</t>
  </si>
  <si>
    <t>Cascades-Malignes</t>
  </si>
  <si>
    <t>Cayamant</t>
  </si>
  <si>
    <t>Chelsea</t>
  </si>
  <si>
    <t>Chénéville</t>
  </si>
  <si>
    <t>Chichester</t>
  </si>
  <si>
    <t>Clarendon</t>
  </si>
  <si>
    <t>Déléage</t>
  </si>
  <si>
    <t>Denholm</t>
  </si>
  <si>
    <t>Dépôt-Échouani</t>
  </si>
  <si>
    <t>Duhamel</t>
  </si>
  <si>
    <t>Egan-Sud</t>
  </si>
  <si>
    <t>Fassett</t>
  </si>
  <si>
    <t>Fort-Coulonge</t>
  </si>
  <si>
    <t>Gatineau</t>
  </si>
  <si>
    <t>Gracefield</t>
  </si>
  <si>
    <t>Grand-Remous</t>
  </si>
  <si>
    <t>Kazabazua</t>
  </si>
  <si>
    <t>Kitigan Zibi</t>
  </si>
  <si>
    <t>La Pêche</t>
  </si>
  <si>
    <t>Lac-des-Plages</t>
  </si>
  <si>
    <t>Lac-Lenôtre</t>
  </si>
  <si>
    <t>Lac-Moselle</t>
  </si>
  <si>
    <t>Lac-Nilgaut</t>
  </si>
  <si>
    <t>Lac-Pythonga</t>
  </si>
  <si>
    <t>Lac-Rapide</t>
  </si>
  <si>
    <t>Lac-Sainte-Marie</t>
  </si>
  <si>
    <t>L'Île-du-Grand-Calumet</t>
  </si>
  <si>
    <t>L'Isle-aux-Allumettes</t>
  </si>
  <si>
    <t>Litchfield</t>
  </si>
  <si>
    <t>Lochaber</t>
  </si>
  <si>
    <t>Lochaber-Partie-Ouest</t>
  </si>
  <si>
    <t>Low</t>
  </si>
  <si>
    <t>Luskville</t>
  </si>
  <si>
    <t>Maniwaki</t>
  </si>
  <si>
    <t>Mansfield-et-Pontefract</t>
  </si>
  <si>
    <t>Mayo</t>
  </si>
  <si>
    <t>Messines</t>
  </si>
  <si>
    <t>Montcerf-Lytton</t>
  </si>
  <si>
    <t>Montebello</t>
  </si>
  <si>
    <t>Montpellier</t>
  </si>
  <si>
    <t>Mulgrave-et-Derry</t>
  </si>
  <si>
    <t>Namur</t>
  </si>
  <si>
    <t>Notre-Dame-de-Bonsecours</t>
  </si>
  <si>
    <t>Notre-Dame-de-la-Paix</t>
  </si>
  <si>
    <t>Notre-Dame-de-la-Salette</t>
  </si>
  <si>
    <t>Otter Lake</t>
  </si>
  <si>
    <t>Papineauville</t>
  </si>
  <si>
    <t>Plaisance</t>
  </si>
  <si>
    <t>Pontiac</t>
  </si>
  <si>
    <t>Portage-du-Fort</t>
  </si>
  <si>
    <t>Rapides-des-Joachims</t>
  </si>
  <si>
    <t>Ripon</t>
  </si>
  <si>
    <t>Saint-André-Avellin</t>
  </si>
  <si>
    <t>Saint-Émile-de-Suffolk</t>
  </si>
  <si>
    <t>Sainte-Thérèse-de-la-Gatineau</t>
  </si>
  <si>
    <t>Saint-Sixte</t>
  </si>
  <si>
    <t>Shawville</t>
  </si>
  <si>
    <t>Sheenboro</t>
  </si>
  <si>
    <t>Thorne</t>
  </si>
  <si>
    <t>Thurso</t>
  </si>
  <si>
    <t>Val-des-Bois</t>
  </si>
  <si>
    <t>Val-des-Monts</t>
  </si>
  <si>
    <t>Waltham</t>
  </si>
  <si>
    <t>Albanel</t>
  </si>
  <si>
    <t>Alma</t>
  </si>
  <si>
    <t>Bégin</t>
  </si>
  <si>
    <t>Belle-Rivière</t>
  </si>
  <si>
    <t>Chambord</t>
  </si>
  <si>
    <t>Chute-des-Passes</t>
  </si>
  <si>
    <t>Desbiens</t>
  </si>
  <si>
    <t>Dolbeau-Mistassini</t>
  </si>
  <si>
    <t>Ferland-et-Boilleau</t>
  </si>
  <si>
    <t>Girardville</t>
  </si>
  <si>
    <t>Hébertville</t>
  </si>
  <si>
    <t>Hébertville-Station</t>
  </si>
  <si>
    <t>La Doré</t>
  </si>
  <si>
    <t>Labrecque</t>
  </si>
  <si>
    <t>Lac-Achouakan</t>
  </si>
  <si>
    <t>Lac-Ashuapmushuan</t>
  </si>
  <si>
    <t>Lac-Bouchette</t>
  </si>
  <si>
    <t>Lac-Ministuk</t>
  </si>
  <si>
    <t>Lac-Moncouche</t>
  </si>
  <si>
    <t>Lalemant</t>
  </si>
  <si>
    <t>Lamarche</t>
  </si>
  <si>
    <t>L'Anse-Saint-Jean</t>
  </si>
  <si>
    <t>Larouche</t>
  </si>
  <si>
    <t>L'Ascension-de-Notre-Seigneur</t>
  </si>
  <si>
    <t>Mashteuiatsh</t>
  </si>
  <si>
    <t>Métabetchouan - Lac-à-la-Croix</t>
  </si>
  <si>
    <t>Mont-Apica</t>
  </si>
  <si>
    <t>Mont-Valin</t>
  </si>
  <si>
    <t>Normandin</t>
  </si>
  <si>
    <t>Notre-Dame-de-Lorette</t>
  </si>
  <si>
    <t>Péribonka</t>
  </si>
  <si>
    <t>Petit-Saguenay</t>
  </si>
  <si>
    <t>Rivière-Éternité</t>
  </si>
  <si>
    <t>Rivière-Mistassini</t>
  </si>
  <si>
    <t>Roberval</t>
  </si>
  <si>
    <t>Saguenay</t>
  </si>
  <si>
    <t>Saint-Ambroise</t>
  </si>
  <si>
    <t>Saint-André-du-Lac-Saint-Jean</t>
  </si>
  <si>
    <t>Saint-Bruno</t>
  </si>
  <si>
    <t>Saint-Charles-de-Bourget</t>
  </si>
  <si>
    <t>Saint-David-de-Falardeau</t>
  </si>
  <si>
    <t>Saint-Edmond-les-Plaines</t>
  </si>
  <si>
    <t>Sainte-Hedwidge</t>
  </si>
  <si>
    <t>Sainte-Rose-du-Nord</t>
  </si>
  <si>
    <t>Saint-Eugène-d'Argentenay</t>
  </si>
  <si>
    <t>Saint-Félicien</t>
  </si>
  <si>
    <t>Saint-Félix-d'Otis</t>
  </si>
  <si>
    <t>Saint-François-de-Sales</t>
  </si>
  <si>
    <t>Saint-Fulgence</t>
  </si>
  <si>
    <t>Saint-Gédéon</t>
  </si>
  <si>
    <t>Saint-Henri-de-Taillon</t>
  </si>
  <si>
    <t>Saint-Honoré</t>
  </si>
  <si>
    <t>Saint-Ludger-de-Milot</t>
  </si>
  <si>
    <t>Saint-Nazaire</t>
  </si>
  <si>
    <t>Saint-Prime</t>
  </si>
  <si>
    <t>Saint-Thomas-Didyme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</si>
</sst>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C0C]dd\ mmmm\ yyyy"/>
    <numFmt numFmtId="165" formatCode="[$-40C]d\ mmmm\ yyyy;@"/>
    <numFmt numFmtId="166" formatCode="0.00000"/>
    <numFmt numFmtId="167" formatCode="dd\ mmm\ yyyy"/>
    <numFmt numFmtId="168" formatCode="[$-40C]d\ mmm\ yyyy;@"/>
    <numFmt numFmtId="169" formatCode="0.0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vertAlign val="superscript"/>
      <sz val="11"/>
      <name val="Arial"/>
      <family val="2"/>
    </font>
    <font>
      <b/>
      <vertAlign val="superscript"/>
      <sz val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vertAlign val="superscript"/>
      <sz val="10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2"/>
      <color theme="1"/>
      <name val="Arial"/>
      <family val="2"/>
    </font>
    <font>
      <u/>
      <sz val="10"/>
      <color theme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8">
    <xf numFmtId="0" fontId="0" fillId="0" borderId="0"/>
    <xf numFmtId="0" fontId="3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4" fillId="0" borderId="0"/>
    <xf numFmtId="9" fontId="4" fillId="0" borderId="0" applyFont="0" applyFill="0" applyBorder="0" applyAlignment="0" applyProtection="0"/>
    <xf numFmtId="0" fontId="2" fillId="0" borderId="0"/>
    <xf numFmtId="0" fontId="22" fillId="0" borderId="0" applyNumberFormat="0" applyFill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5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26" borderId="50" applyNumberFormat="0" applyAlignment="0" applyProtection="0"/>
    <xf numFmtId="0" fontId="28" fillId="0" borderId="51" applyNumberFormat="0" applyFill="0" applyAlignment="0" applyProtection="0"/>
    <xf numFmtId="0" fontId="24" fillId="27" borderId="52" applyNumberFormat="0" applyFont="0" applyAlignment="0" applyProtection="0"/>
    <xf numFmtId="0" fontId="29" fillId="13" borderId="50" applyNumberFormat="0" applyAlignment="0" applyProtection="0"/>
    <xf numFmtId="0" fontId="30" fillId="9" borderId="0" applyNumberFormat="0" applyBorder="0" applyAlignment="0" applyProtection="0"/>
    <xf numFmtId="0" fontId="31" fillId="28" borderId="0" applyNumberFormat="0" applyBorder="0" applyAlignment="0" applyProtection="0"/>
    <xf numFmtId="0" fontId="4" fillId="0" borderId="0"/>
    <xf numFmtId="0" fontId="32" fillId="0" borderId="0"/>
    <xf numFmtId="9" fontId="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3" fillId="10" borderId="0" applyNumberFormat="0" applyBorder="0" applyAlignment="0" applyProtection="0"/>
    <xf numFmtId="0" fontId="34" fillId="26" borderId="53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54" applyNumberFormat="0" applyFill="0" applyAlignment="0" applyProtection="0"/>
    <xf numFmtId="0" fontId="38" fillId="0" borderId="55" applyNumberFormat="0" applyFill="0" applyAlignment="0" applyProtection="0"/>
    <xf numFmtId="0" fontId="39" fillId="0" borderId="56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57" applyNumberFormat="0" applyFill="0" applyAlignment="0" applyProtection="0"/>
    <xf numFmtId="0" fontId="41" fillId="29" borderId="58" applyNumberFormat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5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26" borderId="50" applyNumberFormat="0" applyAlignment="0" applyProtection="0"/>
    <xf numFmtId="0" fontId="28" fillId="0" borderId="51" applyNumberFormat="0" applyFill="0" applyAlignment="0" applyProtection="0"/>
    <xf numFmtId="0" fontId="4" fillId="27" borderId="52" applyNumberFormat="0" applyFont="0" applyAlignment="0" applyProtection="0"/>
    <xf numFmtId="0" fontId="29" fillId="13" borderId="50" applyNumberFormat="0" applyAlignment="0" applyProtection="0"/>
    <xf numFmtId="0" fontId="30" fillId="9" borderId="0" applyNumberFormat="0" applyBorder="0" applyAlignment="0" applyProtection="0"/>
    <xf numFmtId="0" fontId="31" fillId="28" borderId="0" applyNumberFormat="0" applyBorder="0" applyAlignment="0" applyProtection="0"/>
    <xf numFmtId="0" fontId="33" fillId="10" borderId="0" applyNumberFormat="0" applyBorder="0" applyAlignment="0" applyProtection="0"/>
    <xf numFmtId="0" fontId="34" fillId="26" borderId="53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54" applyNumberFormat="0" applyFill="0" applyAlignment="0" applyProtection="0"/>
    <xf numFmtId="0" fontId="38" fillId="0" borderId="55" applyNumberFormat="0" applyFill="0" applyAlignment="0" applyProtection="0"/>
    <xf numFmtId="0" fontId="39" fillId="0" borderId="56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57" applyNumberFormat="0" applyFill="0" applyAlignment="0" applyProtection="0"/>
    <xf numFmtId="0" fontId="41" fillId="29" borderId="58" applyNumberFormat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1" fillId="0" borderId="0"/>
  </cellStyleXfs>
  <cellXfs count="220">
    <xf numFmtId="0" fontId="0" fillId="0" borderId="0" xfId="0"/>
    <xf numFmtId="0" fontId="4" fillId="0" borderId="0" xfId="0" applyFont="1"/>
    <xf numFmtId="16" fontId="4" fillId="0" borderId="0" xfId="0" applyNumberFormat="1" applyFont="1"/>
    <xf numFmtId="0" fontId="13" fillId="0" borderId="1" xfId="1" applyFont="1" applyBorder="1"/>
    <xf numFmtId="0" fontId="0" fillId="0" borderId="1" xfId="0" applyBorder="1"/>
    <xf numFmtId="0" fontId="13" fillId="0" borderId="0" xfId="1" applyFont="1"/>
    <xf numFmtId="0" fontId="4" fillId="0" borderId="1" xfId="0" applyFont="1" applyBorder="1"/>
    <xf numFmtId="0" fontId="5" fillId="7" borderId="0" xfId="0" applyFont="1" applyFill="1" applyAlignment="1" applyProtection="1">
      <alignment vertical="center"/>
      <protection hidden="1"/>
    </xf>
    <xf numFmtId="0" fontId="0" fillId="7" borderId="0" xfId="0" applyFill="1" applyAlignment="1" applyProtection="1">
      <alignment vertical="center"/>
      <protection hidden="1"/>
    </xf>
    <xf numFmtId="0" fontId="0" fillId="7" borderId="0" xfId="0" applyFill="1"/>
    <xf numFmtId="0" fontId="4" fillId="7" borderId="0" xfId="0" applyFont="1" applyFill="1" applyAlignment="1" applyProtection="1">
      <alignment vertical="center"/>
      <protection hidden="1"/>
    </xf>
    <xf numFmtId="0" fontId="4" fillId="7" borderId="0" xfId="0" applyFont="1" applyFill="1"/>
    <xf numFmtId="1" fontId="6" fillId="5" borderId="33" xfId="0" applyNumberFormat="1" applyFont="1" applyFill="1" applyBorder="1" applyAlignment="1" applyProtection="1">
      <alignment horizontal="center" vertical="center"/>
      <protection hidden="1"/>
    </xf>
    <xf numFmtId="0" fontId="6" fillId="5" borderId="35" xfId="0" applyFont="1" applyFill="1" applyBorder="1" applyAlignment="1" applyProtection="1">
      <alignment horizontal="center" vertical="center"/>
      <protection hidden="1"/>
    </xf>
    <xf numFmtId="9" fontId="6" fillId="5" borderId="35" xfId="0" applyNumberFormat="1" applyFont="1" applyFill="1" applyBorder="1" applyAlignment="1" applyProtection="1">
      <alignment horizontal="center" vertical="center"/>
      <protection hidden="1"/>
    </xf>
    <xf numFmtId="0" fontId="6" fillId="5" borderId="37" xfId="0" applyFont="1" applyFill="1" applyBorder="1" applyAlignment="1" applyProtection="1">
      <alignment horizontal="center" vertical="center" wrapText="1"/>
      <protection hidden="1"/>
    </xf>
    <xf numFmtId="0" fontId="7" fillId="2" borderId="7" xfId="0" applyFont="1" applyFill="1" applyBorder="1" applyAlignment="1" applyProtection="1">
      <alignment horizontal="center" vertical="center"/>
      <protection hidden="1"/>
    </xf>
    <xf numFmtId="1" fontId="4" fillId="3" borderId="23" xfId="0" applyNumberFormat="1" applyFont="1" applyFill="1" applyBorder="1" applyAlignment="1" applyProtection="1">
      <alignment horizontal="center" vertical="center"/>
      <protection locked="0"/>
    </xf>
    <xf numFmtId="1" fontId="4" fillId="3" borderId="24" xfId="0" applyNumberFormat="1" applyFont="1" applyFill="1" applyBorder="1" applyAlignment="1" applyProtection="1">
      <alignment horizontal="center" vertical="center"/>
      <protection locked="0"/>
    </xf>
    <xf numFmtId="1" fontId="4" fillId="4" borderId="2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/>
      <protection hidden="1"/>
    </xf>
    <xf numFmtId="1" fontId="4" fillId="3" borderId="16" xfId="0" applyNumberFormat="1" applyFont="1" applyFill="1" applyBorder="1" applyAlignment="1" applyProtection="1">
      <alignment horizontal="center" vertical="center"/>
      <protection locked="0"/>
    </xf>
    <xf numFmtId="1" fontId="4" fillId="3" borderId="2" xfId="0" applyNumberFormat="1" applyFont="1" applyFill="1" applyBorder="1" applyAlignment="1" applyProtection="1">
      <alignment horizontal="center" vertical="center"/>
      <protection locked="0"/>
    </xf>
    <xf numFmtId="1" fontId="4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 applyProtection="1">
      <alignment horizontal="center" vertical="center"/>
      <protection hidden="1"/>
    </xf>
    <xf numFmtId="1" fontId="4" fillId="3" borderId="17" xfId="0" applyNumberFormat="1" applyFont="1" applyFill="1" applyBorder="1" applyAlignment="1" applyProtection="1">
      <alignment horizontal="center" vertical="center"/>
      <protection locked="0"/>
    </xf>
    <xf numFmtId="1" fontId="4" fillId="3" borderId="14" xfId="0" applyNumberFormat="1" applyFont="1" applyFill="1" applyBorder="1" applyAlignment="1" applyProtection="1">
      <alignment horizontal="center" vertical="center"/>
      <protection locked="0"/>
    </xf>
    <xf numFmtId="1" fontId="4" fillId="4" borderId="14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center" vertical="center"/>
      <protection hidden="1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center"/>
      <protection locked="0"/>
    </xf>
    <xf numFmtId="0" fontId="0" fillId="5" borderId="11" xfId="0" applyFill="1" applyBorder="1" applyAlignment="1" applyProtection="1">
      <alignment horizontal="center" vertical="center"/>
      <protection hidden="1"/>
    </xf>
    <xf numFmtId="0" fontId="17" fillId="7" borderId="0" xfId="6" applyFont="1" applyFill="1" applyProtection="1">
      <protection hidden="1"/>
    </xf>
    <xf numFmtId="0" fontId="18" fillId="7" borderId="0" xfId="6" applyFont="1" applyFill="1" applyProtection="1">
      <protection hidden="1"/>
    </xf>
    <xf numFmtId="0" fontId="19" fillId="2" borderId="45" xfId="6" applyFont="1" applyFill="1" applyBorder="1" applyAlignment="1" applyProtection="1">
      <alignment horizontal="center"/>
      <protection hidden="1"/>
    </xf>
    <xf numFmtId="0" fontId="17" fillId="7" borderId="0" xfId="6" applyFont="1" applyFill="1"/>
    <xf numFmtId="0" fontId="18" fillId="4" borderId="47" xfId="6" applyFont="1" applyFill="1" applyBorder="1" applyAlignment="1" applyProtection="1">
      <alignment horizontal="center" vertical="center"/>
      <protection locked="0"/>
    </xf>
    <xf numFmtId="0" fontId="18" fillId="3" borderId="47" xfId="6" applyFont="1" applyFill="1" applyBorder="1" applyAlignment="1" applyProtection="1">
      <alignment horizontal="center" vertical="center"/>
      <protection locked="0"/>
    </xf>
    <xf numFmtId="0" fontId="18" fillId="3" borderId="48" xfId="6" applyFont="1" applyFill="1" applyBorder="1" applyAlignment="1" applyProtection="1">
      <alignment horizontal="center" vertical="center"/>
      <protection locked="0"/>
    </xf>
    <xf numFmtId="165" fontId="18" fillId="3" borderId="49" xfId="6" applyNumberFormat="1" applyFont="1" applyFill="1" applyBorder="1" applyAlignment="1" applyProtection="1">
      <alignment horizontal="left" vertical="top" wrapText="1"/>
      <protection locked="0"/>
    </xf>
    <xf numFmtId="166" fontId="18" fillId="5" borderId="47" xfId="6" applyNumberFormat="1" applyFont="1" applyFill="1" applyBorder="1" applyAlignment="1" applyProtection="1">
      <alignment horizontal="center" vertical="center"/>
      <protection hidden="1"/>
    </xf>
    <xf numFmtId="165" fontId="18" fillId="4" borderId="47" xfId="6" applyNumberFormat="1" applyFont="1" applyFill="1" applyBorder="1" applyAlignment="1" applyProtection="1">
      <alignment horizontal="center" vertical="center"/>
      <protection locked="0"/>
    </xf>
    <xf numFmtId="165" fontId="18" fillId="3" borderId="47" xfId="6" applyNumberFormat="1" applyFont="1" applyFill="1" applyBorder="1" applyAlignment="1" applyProtection="1">
      <alignment horizontal="center" vertical="center"/>
      <protection locked="0"/>
    </xf>
    <xf numFmtId="165" fontId="18" fillId="4" borderId="48" xfId="6" applyNumberFormat="1" applyFont="1" applyFill="1" applyBorder="1" applyAlignment="1" applyProtection="1">
      <alignment horizontal="center" vertical="center"/>
      <protection locked="0"/>
    </xf>
    <xf numFmtId="0" fontId="13" fillId="3" borderId="43" xfId="6" applyFont="1" applyFill="1" applyBorder="1" applyAlignment="1" applyProtection="1">
      <alignment vertical="top" wrapText="1"/>
      <protection locked="0"/>
    </xf>
    <xf numFmtId="167" fontId="4" fillId="0" borderId="1" xfId="0" applyNumberFormat="1" applyFont="1" applyBorder="1"/>
    <xf numFmtId="0" fontId="13" fillId="6" borderId="46" xfId="6" applyFont="1" applyFill="1" applyBorder="1" applyAlignment="1" applyProtection="1">
      <alignment horizontal="center" vertical="center"/>
      <protection locked="0"/>
    </xf>
    <xf numFmtId="0" fontId="0" fillId="5" borderId="60" xfId="0" applyFill="1" applyBorder="1" applyAlignment="1" applyProtection="1">
      <alignment horizontal="center" vertical="center"/>
      <protection locked="0"/>
    </xf>
    <xf numFmtId="0" fontId="7" fillId="2" borderId="26" xfId="0" applyFont="1" applyFill="1" applyBorder="1" applyAlignment="1" applyProtection="1">
      <alignment horizontal="center" vertical="center" wrapText="1"/>
      <protection hidden="1"/>
    </xf>
    <xf numFmtId="0" fontId="14" fillId="3" borderId="46" xfId="0" applyFont="1" applyFill="1" applyBorder="1" applyAlignment="1" applyProtection="1">
      <alignment horizontal="center" vertical="center"/>
      <protection hidden="1"/>
    </xf>
    <xf numFmtId="0" fontId="14" fillId="3" borderId="47" xfId="0" applyFont="1" applyFill="1" applyBorder="1" applyAlignment="1" applyProtection="1">
      <alignment horizontal="center" vertical="center"/>
      <protection hidden="1"/>
    </xf>
    <xf numFmtId="0" fontId="14" fillId="3" borderId="48" xfId="0" applyFont="1" applyFill="1" applyBorder="1" applyAlignment="1" applyProtection="1">
      <alignment horizontal="center" vertical="center"/>
      <protection hidden="1"/>
    </xf>
    <xf numFmtId="0" fontId="15" fillId="2" borderId="21" xfId="0" applyFont="1" applyFill="1" applyBorder="1" applyAlignment="1" applyProtection="1">
      <alignment vertical="center" wrapText="1"/>
      <protection hidden="1"/>
    </xf>
    <xf numFmtId="0" fontId="20" fillId="2" borderId="39" xfId="6" applyFont="1" applyFill="1" applyBorder="1" applyAlignment="1" applyProtection="1">
      <alignment horizontal="center" vertical="center"/>
      <protection hidden="1"/>
    </xf>
    <xf numFmtId="0" fontId="20" fillId="2" borderId="61" xfId="6" applyFont="1" applyFill="1" applyBorder="1" applyAlignment="1" applyProtection="1">
      <alignment horizontal="center" vertical="center"/>
      <protection hidden="1"/>
    </xf>
    <xf numFmtId="0" fontId="20" fillId="2" borderId="25" xfId="6" applyFont="1" applyFill="1" applyBorder="1" applyAlignment="1" applyProtection="1">
      <alignment horizontal="center" vertical="center"/>
      <protection hidden="1"/>
    </xf>
    <xf numFmtId="0" fontId="20" fillId="2" borderId="25" xfId="6" applyFont="1" applyFill="1" applyBorder="1" applyAlignment="1" applyProtection="1">
      <alignment horizontal="center" vertical="center" wrapText="1"/>
      <protection hidden="1"/>
    </xf>
    <xf numFmtId="0" fontId="20" fillId="2" borderId="61" xfId="6" applyFont="1" applyFill="1" applyBorder="1" applyAlignment="1" applyProtection="1">
      <alignment horizontal="center" vertical="center" wrapText="1"/>
      <protection hidden="1"/>
    </xf>
    <xf numFmtId="0" fontId="20" fillId="2" borderId="44" xfId="6" applyFont="1" applyFill="1" applyBorder="1" applyAlignment="1" applyProtection="1">
      <alignment horizontal="center" vertical="center" wrapText="1"/>
      <protection hidden="1"/>
    </xf>
    <xf numFmtId="0" fontId="13" fillId="7" borderId="0" xfId="6" applyFont="1" applyFill="1" applyProtection="1">
      <protection hidden="1"/>
    </xf>
    <xf numFmtId="0" fontId="13" fillId="0" borderId="33" xfId="6" applyFont="1" applyFill="1" applyBorder="1" applyAlignment="1" applyProtection="1">
      <alignment vertical="center"/>
      <protection hidden="1"/>
    </xf>
    <xf numFmtId="0" fontId="13" fillId="0" borderId="62" xfId="6" applyFont="1" applyFill="1" applyBorder="1" applyAlignment="1" applyProtection="1">
      <alignment vertical="center"/>
      <protection hidden="1"/>
    </xf>
    <xf numFmtId="0" fontId="13" fillId="0" borderId="62" xfId="6" applyFont="1" applyFill="1" applyBorder="1" applyAlignment="1" applyProtection="1">
      <alignment horizontal="center" vertical="center"/>
      <protection hidden="1"/>
    </xf>
    <xf numFmtId="0" fontId="13" fillId="0" borderId="62" xfId="6" applyNumberFormat="1" applyFont="1" applyFill="1" applyBorder="1" applyAlignment="1" applyProtection="1">
      <alignment horizontal="center" vertical="center"/>
      <protection hidden="1"/>
    </xf>
    <xf numFmtId="168" fontId="13" fillId="0" borderId="62" xfId="6" applyNumberFormat="1" applyFont="1" applyFill="1" applyBorder="1" applyAlignment="1" applyProtection="1">
      <alignment horizontal="center" vertical="center"/>
      <protection hidden="1"/>
    </xf>
    <xf numFmtId="0" fontId="13" fillId="0" borderId="62" xfId="6" applyFont="1" applyFill="1" applyBorder="1" applyAlignment="1" applyProtection="1">
      <alignment horizontal="center" vertical="center" wrapText="1"/>
      <protection hidden="1"/>
    </xf>
    <xf numFmtId="0" fontId="13" fillId="0" borderId="35" xfId="6" applyFont="1" applyFill="1" applyBorder="1" applyAlignment="1" applyProtection="1">
      <alignment vertical="center"/>
      <protection hidden="1"/>
    </xf>
    <xf numFmtId="0" fontId="13" fillId="0" borderId="63" xfId="6" applyFont="1" applyFill="1" applyBorder="1" applyAlignment="1" applyProtection="1">
      <alignment vertical="center"/>
      <protection hidden="1"/>
    </xf>
    <xf numFmtId="0" fontId="13" fillId="0" borderId="63" xfId="6" applyFont="1" applyFill="1" applyBorder="1" applyAlignment="1" applyProtection="1">
      <alignment horizontal="center" vertical="center"/>
      <protection hidden="1"/>
    </xf>
    <xf numFmtId="0" fontId="13" fillId="0" borderId="63" xfId="6" applyNumberFormat="1" applyFont="1" applyFill="1" applyBorder="1" applyAlignment="1" applyProtection="1">
      <alignment horizontal="center" vertical="center"/>
      <protection hidden="1"/>
    </xf>
    <xf numFmtId="168" fontId="13" fillId="0" borderId="63" xfId="6" applyNumberFormat="1" applyFont="1" applyFill="1" applyBorder="1" applyAlignment="1" applyProtection="1">
      <alignment horizontal="center" vertical="center"/>
      <protection hidden="1"/>
    </xf>
    <xf numFmtId="0" fontId="13" fillId="0" borderId="63" xfId="6" applyFont="1" applyFill="1" applyBorder="1" applyAlignment="1" applyProtection="1">
      <alignment horizontal="center" vertical="center" wrapText="1"/>
      <protection hidden="1"/>
    </xf>
    <xf numFmtId="0" fontId="13" fillId="0" borderId="37" xfId="6" applyFont="1" applyFill="1" applyBorder="1" applyAlignment="1" applyProtection="1">
      <alignment vertical="center"/>
      <protection hidden="1"/>
    </xf>
    <xf numFmtId="0" fontId="13" fillId="0" borderId="64" xfId="6" applyFont="1" applyFill="1" applyBorder="1" applyAlignment="1" applyProtection="1">
      <alignment vertical="center"/>
      <protection hidden="1"/>
    </xf>
    <xf numFmtId="0" fontId="13" fillId="0" borderId="64" xfId="6" applyFont="1" applyFill="1" applyBorder="1" applyAlignment="1" applyProtection="1">
      <alignment horizontal="center" vertical="center"/>
      <protection hidden="1"/>
    </xf>
    <xf numFmtId="0" fontId="13" fillId="0" borderId="64" xfId="6" applyNumberFormat="1" applyFont="1" applyFill="1" applyBorder="1" applyAlignment="1" applyProtection="1">
      <alignment horizontal="center" vertical="center"/>
      <protection hidden="1"/>
    </xf>
    <xf numFmtId="168" fontId="13" fillId="0" borderId="64" xfId="6" applyNumberFormat="1" applyFont="1" applyFill="1" applyBorder="1" applyAlignment="1" applyProtection="1">
      <alignment horizontal="center" vertical="center"/>
      <protection hidden="1"/>
    </xf>
    <xf numFmtId="0" fontId="13" fillId="0" borderId="64" xfId="6" applyFont="1" applyFill="1" applyBorder="1" applyAlignment="1" applyProtection="1">
      <alignment horizontal="center" vertical="center" wrapText="1"/>
      <protection hidden="1"/>
    </xf>
    <xf numFmtId="0" fontId="7" fillId="2" borderId="65" xfId="0" applyFont="1" applyFill="1" applyBorder="1" applyAlignment="1" applyProtection="1">
      <alignment horizontal="center" vertical="center" wrapText="1"/>
      <protection hidden="1"/>
    </xf>
    <xf numFmtId="0" fontId="7" fillId="2" borderId="66" xfId="0" applyFont="1" applyFill="1" applyBorder="1" applyAlignment="1" applyProtection="1">
      <alignment horizontal="center" vertical="center" wrapText="1"/>
      <protection hidden="1"/>
    </xf>
    <xf numFmtId="0" fontId="7" fillId="2" borderId="67" xfId="0" applyFont="1" applyFill="1" applyBorder="1" applyAlignment="1" applyProtection="1">
      <alignment horizontal="center" vertical="center" wrapText="1"/>
      <protection hidden="1"/>
    </xf>
    <xf numFmtId="0" fontId="7" fillId="2" borderId="68" xfId="0" applyFont="1" applyFill="1" applyBorder="1" applyAlignment="1" applyProtection="1">
      <alignment horizontal="center" vertical="center" wrapText="1"/>
      <protection hidden="1"/>
    </xf>
    <xf numFmtId="0" fontId="7" fillId="2" borderId="69" xfId="0" applyFont="1" applyFill="1" applyBorder="1" applyAlignment="1" applyProtection="1">
      <alignment horizontal="center" vertical="center"/>
      <protection hidden="1"/>
    </xf>
    <xf numFmtId="0" fontId="7" fillId="2" borderId="70" xfId="0" applyFont="1" applyFill="1" applyBorder="1" applyAlignment="1" applyProtection="1">
      <alignment horizontal="center" vertical="center"/>
      <protection hidden="1"/>
    </xf>
    <xf numFmtId="0" fontId="7" fillId="2" borderId="60" xfId="0" applyFont="1" applyFill="1" applyBorder="1" applyAlignment="1" applyProtection="1">
      <alignment horizontal="center" vertical="center"/>
      <protection hidden="1"/>
    </xf>
    <xf numFmtId="0" fontId="7" fillId="2" borderId="39" xfId="0" applyFont="1" applyFill="1" applyBorder="1" applyAlignment="1" applyProtection="1">
      <alignment horizontal="center" vertical="center"/>
      <protection hidden="1"/>
    </xf>
    <xf numFmtId="0" fontId="7" fillId="2" borderId="71" xfId="0" applyFont="1" applyFill="1" applyBorder="1" applyAlignment="1" applyProtection="1">
      <alignment horizontal="center" vertical="center"/>
      <protection hidden="1"/>
    </xf>
    <xf numFmtId="0" fontId="21" fillId="5" borderId="46" xfId="6" applyFont="1" applyFill="1" applyBorder="1" applyAlignment="1" applyProtection="1">
      <alignment horizontal="right" vertical="center" wrapText="1" indent="1"/>
      <protection hidden="1"/>
    </xf>
    <xf numFmtId="0" fontId="21" fillId="5" borderId="47" xfId="6" applyFont="1" applyFill="1" applyBorder="1" applyAlignment="1" applyProtection="1">
      <alignment horizontal="right" vertical="center" wrapText="1" indent="1"/>
      <protection hidden="1"/>
    </xf>
    <xf numFmtId="0" fontId="18" fillId="5" borderId="47" xfId="6" applyFont="1" applyFill="1" applyBorder="1" applyAlignment="1" applyProtection="1">
      <alignment horizontal="right" vertical="center" wrapText="1" indent="1"/>
      <protection hidden="1"/>
    </xf>
    <xf numFmtId="0" fontId="18" fillId="5" borderId="48" xfId="6" applyFont="1" applyFill="1" applyBorder="1" applyAlignment="1" applyProtection="1">
      <alignment horizontal="right" vertical="center" wrapText="1" indent="1"/>
      <protection hidden="1"/>
    </xf>
    <xf numFmtId="0" fontId="4" fillId="5" borderId="47" xfId="4" applyFill="1" applyBorder="1" applyAlignment="1" applyProtection="1">
      <alignment horizontal="right" vertical="center" wrapText="1" indent="1"/>
      <protection hidden="1"/>
    </xf>
    <xf numFmtId="0" fontId="13" fillId="5" borderId="47" xfId="6" applyFont="1" applyFill="1" applyBorder="1" applyAlignment="1" applyProtection="1">
      <alignment horizontal="right" vertical="center" wrapText="1" indent="1"/>
      <protection hidden="1"/>
    </xf>
    <xf numFmtId="0" fontId="13" fillId="5" borderId="48" xfId="7" applyFont="1" applyFill="1" applyBorder="1" applyAlignment="1" applyProtection="1">
      <alignment horizontal="right" vertical="center" wrapText="1" indent="1"/>
      <protection hidden="1"/>
    </xf>
    <xf numFmtId="0" fontId="23" fillId="2" borderId="26" xfId="6" applyFont="1" applyFill="1" applyBorder="1" applyAlignment="1" applyProtection="1">
      <alignment horizontal="right" vertical="center" wrapText="1" indent="1"/>
      <protection hidden="1"/>
    </xf>
    <xf numFmtId="20" fontId="6" fillId="2" borderId="76" xfId="4" applyNumberFormat="1" applyFont="1" applyFill="1" applyBorder="1" applyAlignment="1" applyProtection="1">
      <alignment horizontal="center" vertical="center" wrapText="1"/>
      <protection hidden="1"/>
    </xf>
    <xf numFmtId="20" fontId="6" fillId="2" borderId="77" xfId="4" applyNumberFormat="1" applyFont="1" applyFill="1" applyBorder="1" applyAlignment="1" applyProtection="1">
      <alignment horizontal="center" vertical="center" wrapText="1"/>
      <protection hidden="1"/>
    </xf>
    <xf numFmtId="0" fontId="20" fillId="2" borderId="79" xfId="6" applyFont="1" applyFill="1" applyBorder="1" applyAlignment="1" applyProtection="1">
      <alignment horizontal="center" vertical="center" wrapText="1"/>
      <protection hidden="1"/>
    </xf>
    <xf numFmtId="0" fontId="20" fillId="2" borderId="78" xfId="6" applyFont="1" applyFill="1" applyBorder="1" applyAlignment="1" applyProtection="1">
      <alignment horizontal="center" vertical="center" wrapText="1"/>
      <protection hidden="1"/>
    </xf>
    <xf numFmtId="0" fontId="13" fillId="7" borderId="0" xfId="6" applyFont="1" applyFill="1" applyAlignment="1" applyProtection="1">
      <alignment vertical="center"/>
      <protection hidden="1"/>
    </xf>
    <xf numFmtId="0" fontId="13" fillId="0" borderId="80" xfId="6" applyFont="1" applyFill="1" applyBorder="1" applyAlignment="1" applyProtection="1">
      <alignment vertical="center"/>
      <protection hidden="1"/>
    </xf>
    <xf numFmtId="0" fontId="13" fillId="0" borderId="81" xfId="6" applyFont="1" applyFill="1" applyBorder="1" applyAlignment="1" applyProtection="1">
      <alignment vertical="center"/>
      <protection hidden="1"/>
    </xf>
    <xf numFmtId="0" fontId="13" fillId="0" borderId="81" xfId="6" applyFont="1" applyFill="1" applyBorder="1" applyAlignment="1" applyProtection="1">
      <alignment horizontal="center" vertical="center"/>
      <protection hidden="1"/>
    </xf>
    <xf numFmtId="0" fontId="13" fillId="0" borderId="69" xfId="6" applyFont="1" applyFill="1" applyBorder="1" applyAlignment="1" applyProtection="1">
      <alignment horizontal="center" vertical="center"/>
      <protection hidden="1"/>
    </xf>
    <xf numFmtId="0" fontId="13" fillId="0" borderId="80" xfId="6" applyFont="1" applyFill="1" applyBorder="1" applyAlignment="1" applyProtection="1">
      <alignment horizontal="center" vertical="center"/>
      <protection hidden="1"/>
    </xf>
    <xf numFmtId="168" fontId="13" fillId="0" borderId="81" xfId="6" applyNumberFormat="1" applyFont="1" applyFill="1" applyBorder="1" applyAlignment="1" applyProtection="1">
      <alignment horizontal="center" vertical="center"/>
      <protection hidden="1"/>
    </xf>
    <xf numFmtId="0" fontId="13" fillId="0" borderId="81" xfId="6" applyFont="1" applyFill="1" applyBorder="1" applyAlignment="1" applyProtection="1">
      <alignment horizontal="center" vertical="center" wrapText="1"/>
      <protection hidden="1"/>
    </xf>
    <xf numFmtId="169" fontId="13" fillId="0" borderId="81" xfId="6" applyNumberFormat="1" applyFont="1" applyFill="1" applyBorder="1" applyAlignment="1" applyProtection="1">
      <alignment horizontal="center" vertical="center"/>
      <protection hidden="1"/>
    </xf>
    <xf numFmtId="169" fontId="13" fillId="0" borderId="81" xfId="6" applyNumberFormat="1" applyFont="1" applyFill="1" applyBorder="1" applyAlignment="1" applyProtection="1">
      <alignment horizontal="center" vertical="center" wrapText="1"/>
      <protection hidden="1"/>
    </xf>
    <xf numFmtId="9" fontId="13" fillId="0" borderId="69" xfId="6" applyNumberFormat="1" applyFont="1" applyFill="1" applyBorder="1" applyAlignment="1" applyProtection="1">
      <alignment horizontal="center" vertical="center"/>
      <protection hidden="1"/>
    </xf>
    <xf numFmtId="0" fontId="13" fillId="0" borderId="82" xfId="6" applyFont="1" applyFill="1" applyBorder="1" applyAlignment="1" applyProtection="1">
      <alignment vertical="center"/>
      <protection hidden="1"/>
    </xf>
    <xf numFmtId="0" fontId="13" fillId="0" borderId="1" xfId="6" applyFont="1" applyFill="1" applyBorder="1" applyAlignment="1" applyProtection="1">
      <alignment vertical="center"/>
      <protection hidden="1"/>
    </xf>
    <xf numFmtId="0" fontId="13" fillId="0" borderId="1" xfId="6" applyFont="1" applyFill="1" applyBorder="1" applyAlignment="1" applyProtection="1">
      <alignment horizontal="center" vertical="center"/>
      <protection hidden="1"/>
    </xf>
    <xf numFmtId="0" fontId="13" fillId="0" borderId="70" xfId="6" applyFont="1" applyFill="1" applyBorder="1" applyAlignment="1" applyProtection="1">
      <alignment horizontal="center" vertical="center"/>
      <protection hidden="1"/>
    </xf>
    <xf numFmtId="0" fontId="13" fillId="0" borderId="82" xfId="6" applyFont="1" applyFill="1" applyBorder="1" applyAlignment="1" applyProtection="1">
      <alignment horizontal="center" vertical="center"/>
      <protection hidden="1"/>
    </xf>
    <xf numFmtId="168" fontId="13" fillId="0" borderId="1" xfId="6" applyNumberFormat="1" applyFont="1" applyFill="1" applyBorder="1" applyAlignment="1" applyProtection="1">
      <alignment horizontal="center" vertical="center"/>
      <protection hidden="1"/>
    </xf>
    <xf numFmtId="0" fontId="13" fillId="0" borderId="1" xfId="6" applyFont="1" applyFill="1" applyBorder="1" applyAlignment="1" applyProtection="1">
      <alignment horizontal="center" vertical="center" wrapText="1"/>
      <protection hidden="1"/>
    </xf>
    <xf numFmtId="0" fontId="13" fillId="0" borderId="83" xfId="6" applyFont="1" applyFill="1" applyBorder="1" applyAlignment="1" applyProtection="1">
      <alignment vertical="center"/>
      <protection hidden="1"/>
    </xf>
    <xf numFmtId="0" fontId="13" fillId="0" borderId="59" xfId="6" applyFont="1" applyFill="1" applyBorder="1" applyAlignment="1" applyProtection="1">
      <alignment vertical="center"/>
      <protection hidden="1"/>
    </xf>
    <xf numFmtId="0" fontId="13" fillId="0" borderId="59" xfId="6" applyFont="1" applyFill="1" applyBorder="1" applyAlignment="1" applyProtection="1">
      <alignment horizontal="center" vertical="center"/>
      <protection hidden="1"/>
    </xf>
    <xf numFmtId="0" fontId="13" fillId="0" borderId="60" xfId="6" applyFont="1" applyFill="1" applyBorder="1" applyAlignment="1" applyProtection="1">
      <alignment horizontal="center" vertical="center"/>
      <protection hidden="1"/>
    </xf>
    <xf numFmtId="0" fontId="13" fillId="0" borderId="83" xfId="6" applyFont="1" applyFill="1" applyBorder="1" applyAlignment="1" applyProtection="1">
      <alignment horizontal="center" vertical="center"/>
      <protection hidden="1"/>
    </xf>
    <xf numFmtId="168" fontId="13" fillId="0" borderId="59" xfId="6" applyNumberFormat="1" applyFont="1" applyFill="1" applyBorder="1" applyAlignment="1" applyProtection="1">
      <alignment horizontal="center" vertical="center"/>
      <protection hidden="1"/>
    </xf>
    <xf numFmtId="0" fontId="13" fillId="0" borderId="59" xfId="6" applyFont="1" applyFill="1" applyBorder="1" applyAlignment="1" applyProtection="1">
      <alignment horizontal="center" vertical="center" wrapText="1"/>
      <protection hidden="1"/>
    </xf>
    <xf numFmtId="169" fontId="13" fillId="0" borderId="1" xfId="6" applyNumberFormat="1" applyFont="1" applyFill="1" applyBorder="1" applyAlignment="1" applyProtection="1">
      <alignment horizontal="center" vertical="center"/>
      <protection hidden="1"/>
    </xf>
    <xf numFmtId="169" fontId="13" fillId="0" borderId="1" xfId="6" applyNumberFormat="1" applyFont="1" applyFill="1" applyBorder="1" applyAlignment="1" applyProtection="1">
      <alignment horizontal="center" vertical="center" wrapText="1"/>
      <protection hidden="1"/>
    </xf>
    <xf numFmtId="9" fontId="13" fillId="0" borderId="70" xfId="6" applyNumberFormat="1" applyFont="1" applyFill="1" applyBorder="1" applyAlignment="1" applyProtection="1">
      <alignment horizontal="center" vertical="center"/>
      <protection hidden="1"/>
    </xf>
    <xf numFmtId="169" fontId="13" fillId="0" borderId="59" xfId="6" applyNumberFormat="1" applyFont="1" applyFill="1" applyBorder="1" applyAlignment="1" applyProtection="1">
      <alignment horizontal="center" vertical="center"/>
      <protection hidden="1"/>
    </xf>
    <xf numFmtId="169" fontId="13" fillId="0" borderId="59" xfId="6" applyNumberFormat="1" applyFont="1" applyFill="1" applyBorder="1" applyAlignment="1" applyProtection="1">
      <alignment horizontal="center" vertical="center" wrapText="1"/>
      <protection hidden="1"/>
    </xf>
    <xf numFmtId="9" fontId="13" fillId="0" borderId="60" xfId="6" applyNumberFormat="1" applyFont="1" applyFill="1" applyBorder="1" applyAlignment="1" applyProtection="1">
      <alignment horizontal="center" vertical="center"/>
      <protection hidden="1"/>
    </xf>
    <xf numFmtId="9" fontId="13" fillId="0" borderId="7" xfId="6" applyNumberFormat="1" applyFont="1" applyFill="1" applyBorder="1" applyAlignment="1" applyProtection="1">
      <alignment horizontal="center" vertical="center"/>
      <protection hidden="1"/>
    </xf>
    <xf numFmtId="9" fontId="13" fillId="0" borderId="3" xfId="6" applyNumberFormat="1" applyFont="1" applyFill="1" applyBorder="1" applyAlignment="1" applyProtection="1">
      <alignment horizontal="center" vertical="center"/>
      <protection hidden="1"/>
    </xf>
    <xf numFmtId="9" fontId="13" fillId="0" borderId="12" xfId="6" applyNumberFormat="1" applyFont="1" applyFill="1" applyBorder="1" applyAlignment="1" applyProtection="1">
      <alignment horizontal="center" vertical="center"/>
      <protection hidden="1"/>
    </xf>
    <xf numFmtId="9" fontId="42" fillId="0" borderId="62" xfId="6" applyNumberFormat="1" applyFont="1" applyFill="1" applyBorder="1" applyAlignment="1" applyProtection="1">
      <alignment horizontal="center" vertical="center"/>
      <protection hidden="1"/>
    </xf>
    <xf numFmtId="9" fontId="42" fillId="0" borderId="63" xfId="6" applyNumberFormat="1" applyFont="1" applyFill="1" applyBorder="1" applyAlignment="1" applyProtection="1">
      <alignment horizontal="center" vertical="center"/>
      <protection hidden="1"/>
    </xf>
    <xf numFmtId="9" fontId="42" fillId="0" borderId="64" xfId="6" applyNumberFormat="1" applyFont="1" applyFill="1" applyBorder="1" applyAlignment="1" applyProtection="1">
      <alignment horizontal="center" vertical="center"/>
      <protection hidden="1"/>
    </xf>
    <xf numFmtId="0" fontId="13" fillId="0" borderId="34" xfId="6" applyFont="1" applyFill="1" applyBorder="1" applyAlignment="1" applyProtection="1">
      <alignment horizontal="left" vertical="center" wrapText="1"/>
      <protection hidden="1"/>
    </xf>
    <xf numFmtId="0" fontId="13" fillId="0" borderId="36" xfId="6" applyFont="1" applyFill="1" applyBorder="1" applyAlignment="1" applyProtection="1">
      <alignment horizontal="left" vertical="center" wrapText="1"/>
      <protection hidden="1"/>
    </xf>
    <xf numFmtId="0" fontId="13" fillId="0" borderId="38" xfId="6" applyFont="1" applyFill="1" applyBorder="1" applyAlignment="1" applyProtection="1">
      <alignment horizontal="left" vertical="center" wrapText="1"/>
      <protection hidden="1"/>
    </xf>
    <xf numFmtId="0" fontId="13" fillId="0" borderId="86" xfId="6" applyFont="1" applyFill="1" applyBorder="1" applyAlignment="1" applyProtection="1">
      <alignment horizontal="left" vertical="center"/>
      <protection hidden="1"/>
    </xf>
    <xf numFmtId="0" fontId="13" fillId="0" borderId="84" xfId="6" applyFont="1" applyFill="1" applyBorder="1" applyAlignment="1" applyProtection="1">
      <alignment horizontal="left" vertical="center"/>
      <protection hidden="1"/>
    </xf>
    <xf numFmtId="0" fontId="13" fillId="0" borderId="87" xfId="6" applyFont="1" applyFill="1" applyBorder="1" applyAlignment="1" applyProtection="1">
      <alignment horizontal="left" vertical="center"/>
      <protection hidden="1"/>
    </xf>
    <xf numFmtId="0" fontId="6" fillId="2" borderId="45" xfId="0" applyFont="1" applyFill="1" applyBorder="1" applyAlignment="1" applyProtection="1">
      <alignment horizontal="center" vertical="center"/>
      <protection hidden="1"/>
    </xf>
    <xf numFmtId="1" fontId="6" fillId="5" borderId="46" xfId="0" applyNumberFormat="1" applyFont="1" applyFill="1" applyBorder="1" applyAlignment="1" applyProtection="1">
      <alignment horizontal="center" vertical="center"/>
      <protection hidden="1"/>
    </xf>
    <xf numFmtId="0" fontId="6" fillId="5" borderId="47" xfId="0" applyFont="1" applyFill="1" applyBorder="1" applyAlignment="1" applyProtection="1">
      <alignment horizontal="center" vertical="center"/>
      <protection hidden="1"/>
    </xf>
    <xf numFmtId="9" fontId="6" fillId="5" borderId="47" xfId="0" applyNumberFormat="1" applyFont="1" applyFill="1" applyBorder="1" applyAlignment="1" applyProtection="1">
      <alignment horizontal="center" vertical="center"/>
      <protection hidden="1"/>
    </xf>
    <xf numFmtId="0" fontId="6" fillId="5" borderId="48" xfId="0" applyFont="1" applyFill="1" applyBorder="1" applyAlignment="1" applyProtection="1">
      <alignment horizontal="center" vertical="center" wrapText="1"/>
      <protection hidden="1"/>
    </xf>
    <xf numFmtId="0" fontId="43" fillId="5" borderId="47" xfId="7" applyFont="1" applyFill="1" applyBorder="1" applyAlignment="1" applyProtection="1">
      <alignment horizontal="right" vertical="center" wrapText="1" indent="1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20" fillId="2" borderId="42" xfId="6" applyFont="1" applyFill="1" applyBorder="1" applyAlignment="1" applyProtection="1">
      <alignment horizontal="center" vertical="center"/>
      <protection hidden="1"/>
    </xf>
    <xf numFmtId="0" fontId="20" fillId="2" borderId="76" xfId="6" applyFont="1" applyFill="1" applyBorder="1" applyAlignment="1" applyProtection="1">
      <alignment horizontal="center" vertical="center"/>
      <protection hidden="1"/>
    </xf>
    <xf numFmtId="0" fontId="20" fillId="2" borderId="76" xfId="6" applyFont="1" applyFill="1" applyBorder="1" applyAlignment="1" applyProtection="1">
      <alignment horizontal="center" vertical="center" wrapText="1"/>
      <protection hidden="1"/>
    </xf>
    <xf numFmtId="0" fontId="20" fillId="2" borderId="75" xfId="6" applyFont="1" applyFill="1" applyBorder="1" applyAlignment="1" applyProtection="1">
      <alignment horizontal="center" vertical="center" wrapText="1"/>
      <protection hidden="1"/>
    </xf>
    <xf numFmtId="0" fontId="0" fillId="3" borderId="60" xfId="0" applyFill="1" applyBorder="1" applyAlignment="1" applyProtection="1">
      <alignment horizontal="center" vertical="center"/>
      <protection locked="0"/>
    </xf>
    <xf numFmtId="0" fontId="4" fillId="3" borderId="60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6" fillId="2" borderId="59" xfId="0" applyFont="1" applyFill="1" applyBorder="1" applyAlignment="1" applyProtection="1">
      <alignment horizontal="center" vertical="center" wrapText="1"/>
      <protection hidden="1"/>
    </xf>
    <xf numFmtId="0" fontId="7" fillId="2" borderId="40" xfId="0" applyFont="1" applyFill="1" applyBorder="1" applyAlignment="1" applyProtection="1">
      <alignment horizontal="center" vertical="center"/>
      <protection hidden="1"/>
    </xf>
    <xf numFmtId="0" fontId="7" fillId="2" borderId="41" xfId="0" applyFont="1" applyFill="1" applyBorder="1" applyAlignment="1" applyProtection="1">
      <alignment horizontal="center" vertical="center"/>
      <protection hidden="1"/>
    </xf>
    <xf numFmtId="0" fontId="7" fillId="2" borderId="42" xfId="0" applyFont="1" applyFill="1" applyBorder="1" applyAlignment="1" applyProtection="1">
      <alignment horizontal="center" vertical="center"/>
      <protection hidden="1"/>
    </xf>
    <xf numFmtId="0" fontId="7" fillId="2" borderId="5" xfId="0" applyFont="1" applyFill="1" applyBorder="1" applyAlignment="1" applyProtection="1">
      <alignment horizontal="right" vertical="center" indent="1"/>
      <protection hidden="1"/>
    </xf>
    <xf numFmtId="0" fontId="7" fillId="2" borderId="8" xfId="0" applyFont="1" applyFill="1" applyBorder="1" applyAlignment="1" applyProtection="1">
      <alignment horizontal="right" vertical="center" indent="1"/>
      <protection hidden="1"/>
    </xf>
    <xf numFmtId="0" fontId="7" fillId="2" borderId="9" xfId="0" applyFont="1" applyFill="1" applyBorder="1" applyAlignment="1" applyProtection="1">
      <alignment horizontal="right" vertical="center" indent="1"/>
      <protection hidden="1"/>
    </xf>
    <xf numFmtId="0" fontId="7" fillId="2" borderId="10" xfId="0" applyFont="1" applyFill="1" applyBorder="1" applyAlignment="1" applyProtection="1">
      <alignment horizontal="right" vertical="center" indent="1"/>
      <protection hidden="1"/>
    </xf>
    <xf numFmtId="0" fontId="0" fillId="4" borderId="9" xfId="0" applyFill="1" applyBorder="1" applyAlignment="1" applyProtection="1">
      <alignment horizontal="left" vertical="center"/>
      <protection locked="0"/>
    </xf>
    <xf numFmtId="0" fontId="0" fillId="4" borderId="4" xfId="0" applyFill="1" applyBorder="1" applyAlignment="1" applyProtection="1">
      <alignment horizontal="left" vertical="center"/>
      <protection locked="0"/>
    </xf>
    <xf numFmtId="0" fontId="0" fillId="4" borderId="10" xfId="0" applyFill="1" applyBorder="1" applyAlignment="1" applyProtection="1">
      <alignment horizontal="left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164" fontId="0" fillId="4" borderId="9" xfId="0" applyNumberFormat="1" applyFill="1" applyBorder="1" applyAlignment="1" applyProtection="1">
      <alignment horizontal="center" vertical="center"/>
      <protection locked="0"/>
    </xf>
    <xf numFmtId="164" fontId="0" fillId="4" borderId="4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0" fontId="4" fillId="3" borderId="43" xfId="0" applyFont="1" applyFill="1" applyBorder="1" applyAlignment="1" applyProtection="1">
      <alignment horizontal="left" vertical="top" wrapText="1"/>
      <protection locked="0"/>
    </xf>
    <xf numFmtId="0" fontId="0" fillId="3" borderId="43" xfId="0" applyFill="1" applyBorder="1" applyAlignment="1" applyProtection="1">
      <alignment horizontal="left" vertical="top" wrapText="1"/>
      <protection locked="0"/>
    </xf>
    <xf numFmtId="0" fontId="7" fillId="2" borderId="11" xfId="0" applyFont="1" applyFill="1" applyBorder="1" applyAlignment="1" applyProtection="1">
      <alignment horizontal="right" vertical="center" wrapText="1" indent="1"/>
      <protection hidden="1"/>
    </xf>
    <xf numFmtId="0" fontId="7" fillId="2" borderId="13" xfId="0" applyFont="1" applyFill="1" applyBorder="1" applyAlignment="1" applyProtection="1">
      <alignment horizontal="right" vertical="center" indent="1"/>
      <protection hidden="1"/>
    </xf>
    <xf numFmtId="0" fontId="7" fillId="2" borderId="18" xfId="0" applyFont="1" applyFill="1" applyBorder="1" applyAlignment="1" applyProtection="1">
      <alignment horizontal="right" vertical="top" indent="1"/>
      <protection hidden="1"/>
    </xf>
    <xf numFmtId="0" fontId="7" fillId="2" borderId="19" xfId="0" applyFont="1" applyFill="1" applyBorder="1" applyAlignment="1" applyProtection="1">
      <alignment horizontal="right" vertical="top" indent="1"/>
      <protection hidden="1"/>
    </xf>
    <xf numFmtId="0" fontId="8" fillId="2" borderId="20" xfId="0" applyFont="1" applyFill="1" applyBorder="1" applyAlignment="1" applyProtection="1">
      <alignment horizontal="center" vertical="center"/>
      <protection hidden="1"/>
    </xf>
    <xf numFmtId="0" fontId="8" fillId="2" borderId="21" xfId="0" applyFont="1" applyFill="1" applyBorder="1" applyAlignment="1" applyProtection="1">
      <alignment horizontal="center" vertical="center"/>
      <protection hidden="1"/>
    </xf>
    <xf numFmtId="0" fontId="8" fillId="2" borderId="22" xfId="0" applyFont="1" applyFill="1" applyBorder="1" applyAlignment="1" applyProtection="1">
      <alignment horizontal="center" vertical="center"/>
      <protection hidden="1"/>
    </xf>
    <xf numFmtId="0" fontId="7" fillId="2" borderId="11" xfId="0" applyFont="1" applyFill="1" applyBorder="1" applyAlignment="1" applyProtection="1">
      <alignment horizontal="right" vertical="center" indent="1"/>
      <protection hidden="1"/>
    </xf>
    <xf numFmtId="0" fontId="8" fillId="5" borderId="9" xfId="0" applyFont="1" applyFill="1" applyBorder="1" applyAlignment="1" applyProtection="1">
      <alignment horizontal="center" vertical="center"/>
      <protection hidden="1"/>
    </xf>
    <xf numFmtId="0" fontId="8" fillId="5" borderId="4" xfId="0" applyFont="1" applyFill="1" applyBorder="1" applyAlignment="1" applyProtection="1">
      <alignment horizontal="center" vertical="center"/>
      <protection hidden="1"/>
    </xf>
    <xf numFmtId="0" fontId="8" fillId="5" borderId="10" xfId="0" applyFont="1" applyFill="1" applyBorder="1" applyAlignment="1" applyProtection="1">
      <alignment horizontal="center" vertical="center"/>
      <protection hidden="1"/>
    </xf>
    <xf numFmtId="0" fontId="8" fillId="5" borderId="5" xfId="0" applyFont="1" applyFill="1" applyBorder="1" applyAlignment="1" applyProtection="1">
      <alignment horizontal="center" vertical="center"/>
      <protection hidden="1"/>
    </xf>
    <xf numFmtId="0" fontId="8" fillId="5" borderId="6" xfId="0" applyFont="1" applyFill="1" applyBorder="1" applyAlignment="1" applyProtection="1">
      <alignment horizontal="center" vertical="center"/>
      <protection hidden="1"/>
    </xf>
    <xf numFmtId="0" fontId="8" fillId="5" borderId="8" xfId="0" applyFont="1" applyFill="1" applyBorder="1" applyAlignment="1" applyProtection="1">
      <alignment horizontal="center" vertical="center"/>
      <protection hidden="1"/>
    </xf>
    <xf numFmtId="0" fontId="8" fillId="2" borderId="20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15" fillId="2" borderId="20" xfId="0" applyFont="1" applyFill="1" applyBorder="1" applyAlignment="1" applyProtection="1">
      <alignment horizontal="left" vertical="center"/>
      <protection hidden="1"/>
    </xf>
    <xf numFmtId="0" fontId="15" fillId="2" borderId="21" xfId="0" applyFont="1" applyFill="1" applyBorder="1" applyAlignment="1" applyProtection="1">
      <alignment horizontal="left" vertical="center"/>
      <protection hidden="1"/>
    </xf>
    <xf numFmtId="0" fontId="6" fillId="2" borderId="20" xfId="0" applyFont="1" applyFill="1" applyBorder="1" applyAlignment="1" applyProtection="1">
      <alignment horizontal="center" vertical="center"/>
      <protection hidden="1"/>
    </xf>
    <xf numFmtId="0" fontId="6" fillId="2" borderId="21" xfId="0" applyFont="1" applyFill="1" applyBorder="1" applyAlignment="1" applyProtection="1">
      <alignment horizontal="center" vertical="center"/>
      <protection hidden="1"/>
    </xf>
    <xf numFmtId="0" fontId="6" fillId="2" borderId="22" xfId="0" applyFont="1" applyFill="1" applyBorder="1" applyAlignment="1" applyProtection="1">
      <alignment horizontal="center" vertical="center"/>
      <protection hidden="1"/>
    </xf>
    <xf numFmtId="0" fontId="6" fillId="2" borderId="27" xfId="0" applyFont="1" applyFill="1" applyBorder="1" applyAlignment="1" applyProtection="1">
      <alignment horizontal="center" vertical="center" wrapText="1"/>
      <protection hidden="1"/>
    </xf>
    <xf numFmtId="0" fontId="6" fillId="2" borderId="28" xfId="0" applyFont="1" applyFill="1" applyBorder="1" applyAlignment="1" applyProtection="1">
      <alignment horizontal="center" vertical="center" wrapText="1"/>
      <protection hidden="1"/>
    </xf>
    <xf numFmtId="0" fontId="6" fillId="2" borderId="29" xfId="0" applyFont="1" applyFill="1" applyBorder="1" applyAlignment="1" applyProtection="1">
      <alignment horizontal="center" vertical="center" wrapText="1"/>
      <protection hidden="1"/>
    </xf>
    <xf numFmtId="0" fontId="6" fillId="2" borderId="30" xfId="0" applyFont="1" applyFill="1" applyBorder="1" applyAlignment="1" applyProtection="1">
      <alignment horizontal="center" vertical="center" wrapText="1"/>
      <protection hidden="1"/>
    </xf>
    <xf numFmtId="0" fontId="6" fillId="2" borderId="31" xfId="0" applyFont="1" applyFill="1" applyBorder="1" applyAlignment="1" applyProtection="1">
      <alignment horizontal="center" vertical="center" wrapText="1"/>
      <protection hidden="1"/>
    </xf>
    <xf numFmtId="0" fontId="6" fillId="2" borderId="32" xfId="0" applyFont="1" applyFill="1" applyBorder="1" applyAlignment="1" applyProtection="1">
      <alignment horizontal="center" vertical="center" wrapText="1"/>
      <protection hidden="1"/>
    </xf>
    <xf numFmtId="0" fontId="4" fillId="3" borderId="26" xfId="0" applyFont="1" applyFill="1" applyBorder="1" applyAlignment="1" applyProtection="1">
      <alignment horizontal="left" vertical="top" wrapText="1"/>
      <protection locked="0"/>
    </xf>
    <xf numFmtId="0" fontId="0" fillId="3" borderId="26" xfId="0" applyFill="1" applyBorder="1" applyAlignment="1" applyProtection="1">
      <alignment horizontal="left" vertical="top" wrapText="1"/>
      <protection locked="0"/>
    </xf>
    <xf numFmtId="0" fontId="7" fillId="2" borderId="20" xfId="0" applyFont="1" applyFill="1" applyBorder="1" applyAlignment="1" applyProtection="1">
      <alignment horizontal="right" vertical="top" indent="1"/>
      <protection hidden="1"/>
    </xf>
    <xf numFmtId="0" fontId="7" fillId="2" borderId="22" xfId="0" applyFont="1" applyFill="1" applyBorder="1" applyAlignment="1" applyProtection="1">
      <alignment horizontal="right" vertical="top" indent="1"/>
      <protection hidden="1"/>
    </xf>
    <xf numFmtId="0" fontId="20" fillId="2" borderId="40" xfId="6" applyFont="1" applyFill="1" applyBorder="1" applyAlignment="1" applyProtection="1">
      <alignment horizontal="center" vertical="center"/>
      <protection hidden="1"/>
    </xf>
    <xf numFmtId="0" fontId="20" fillId="2" borderId="42" xfId="6" applyFont="1" applyFill="1" applyBorder="1" applyAlignment="1" applyProtection="1">
      <alignment horizontal="center" vertical="center"/>
      <protection hidden="1"/>
    </xf>
    <xf numFmtId="0" fontId="20" fillId="2" borderId="45" xfId="6" applyFont="1" applyFill="1" applyBorder="1" applyAlignment="1" applyProtection="1">
      <alignment horizontal="center" vertical="center"/>
      <protection hidden="1"/>
    </xf>
    <xf numFmtId="0" fontId="20" fillId="2" borderId="85" xfId="6" applyFont="1" applyFill="1" applyBorder="1" applyAlignment="1" applyProtection="1">
      <alignment horizontal="center" vertical="center"/>
      <protection hidden="1"/>
    </xf>
    <xf numFmtId="0" fontId="20" fillId="2" borderId="15" xfId="6" applyFont="1" applyFill="1" applyBorder="1" applyAlignment="1" applyProtection="1">
      <alignment horizontal="center" vertical="center"/>
      <protection hidden="1"/>
    </xf>
    <xf numFmtId="0" fontId="20" fillId="2" borderId="72" xfId="6" applyFont="1" applyFill="1" applyBorder="1" applyAlignment="1" applyProtection="1">
      <alignment horizontal="center" vertical="center"/>
      <protection hidden="1"/>
    </xf>
    <xf numFmtId="0" fontId="20" fillId="2" borderId="73" xfId="6" applyFont="1" applyFill="1" applyBorder="1" applyAlignment="1" applyProtection="1">
      <alignment horizontal="center" vertical="center"/>
      <protection hidden="1"/>
    </xf>
    <xf numFmtId="0" fontId="20" fillId="2" borderId="74" xfId="6" applyFont="1" applyFill="1" applyBorder="1" applyAlignment="1" applyProtection="1">
      <alignment horizontal="center" vertical="center"/>
      <protection hidden="1"/>
    </xf>
    <xf numFmtId="0" fontId="20" fillId="2" borderId="76" xfId="6" applyFont="1" applyFill="1" applyBorder="1" applyAlignment="1" applyProtection="1">
      <alignment horizontal="center" vertical="center"/>
      <protection hidden="1"/>
    </xf>
    <xf numFmtId="0" fontId="20" fillId="2" borderId="74" xfId="6" applyFont="1" applyFill="1" applyBorder="1" applyAlignment="1" applyProtection="1">
      <alignment horizontal="center" vertical="center" wrapText="1"/>
      <protection hidden="1"/>
    </xf>
    <xf numFmtId="0" fontId="20" fillId="2" borderId="76" xfId="6" applyFont="1" applyFill="1" applyBorder="1" applyAlignment="1" applyProtection="1">
      <alignment horizontal="center" vertical="center" wrapText="1"/>
      <protection hidden="1"/>
    </xf>
    <xf numFmtId="0" fontId="20" fillId="2" borderId="75" xfId="6" applyFont="1" applyFill="1" applyBorder="1" applyAlignment="1" applyProtection="1">
      <alignment horizontal="center" vertical="center" wrapText="1"/>
      <protection hidden="1"/>
    </xf>
    <xf numFmtId="0" fontId="20" fillId="2" borderId="77" xfId="6" applyFont="1" applyFill="1" applyBorder="1" applyAlignment="1" applyProtection="1">
      <alignment horizontal="center" vertical="center" wrapText="1"/>
      <protection hidden="1"/>
    </xf>
  </cellXfs>
  <cellStyles count="98">
    <cellStyle name="20 % - Accent1 2" xfId="8" xr:uid="{00000000-0005-0000-0000-000000000000}"/>
    <cellStyle name="20 % - Accent1 3" xfId="54" xr:uid="{00000000-0005-0000-0000-000001000000}"/>
    <cellStyle name="20 % - Accent2 2" xfId="9" xr:uid="{00000000-0005-0000-0000-000002000000}"/>
    <cellStyle name="20 % - Accent2 3" xfId="55" xr:uid="{00000000-0005-0000-0000-000003000000}"/>
    <cellStyle name="20 % - Accent3 2" xfId="10" xr:uid="{00000000-0005-0000-0000-000004000000}"/>
    <cellStyle name="20 % - Accent3 3" xfId="56" xr:uid="{00000000-0005-0000-0000-000005000000}"/>
    <cellStyle name="20 % - Accent4 2" xfId="11" xr:uid="{00000000-0005-0000-0000-000006000000}"/>
    <cellStyle name="20 % - Accent4 3" xfId="57" xr:uid="{00000000-0005-0000-0000-000007000000}"/>
    <cellStyle name="20 % - Accent5 2" xfId="12" xr:uid="{00000000-0005-0000-0000-000008000000}"/>
    <cellStyle name="20 % - Accent5 3" xfId="58" xr:uid="{00000000-0005-0000-0000-000009000000}"/>
    <cellStyle name="20 % - Accent6 2" xfId="13" xr:uid="{00000000-0005-0000-0000-00000A000000}"/>
    <cellStyle name="20 % - Accent6 3" xfId="59" xr:uid="{00000000-0005-0000-0000-00000B000000}"/>
    <cellStyle name="40 % - Accent1 2" xfId="14" xr:uid="{00000000-0005-0000-0000-00000C000000}"/>
    <cellStyle name="40 % - Accent1 3" xfId="60" xr:uid="{00000000-0005-0000-0000-00000D000000}"/>
    <cellStyle name="40 % - Accent2 2" xfId="15" xr:uid="{00000000-0005-0000-0000-00000E000000}"/>
    <cellStyle name="40 % - Accent2 3" xfId="61" xr:uid="{00000000-0005-0000-0000-00000F000000}"/>
    <cellStyle name="40 % - Accent3 2" xfId="16" xr:uid="{00000000-0005-0000-0000-000010000000}"/>
    <cellStyle name="40 % - Accent3 3" xfId="62" xr:uid="{00000000-0005-0000-0000-000011000000}"/>
    <cellStyle name="40 % - Accent4 2" xfId="17" xr:uid="{00000000-0005-0000-0000-000012000000}"/>
    <cellStyle name="40 % - Accent4 3" xfId="63" xr:uid="{00000000-0005-0000-0000-000013000000}"/>
    <cellStyle name="40 % - Accent5 2" xfId="18" xr:uid="{00000000-0005-0000-0000-000014000000}"/>
    <cellStyle name="40 % - Accent5 3" xfId="64" xr:uid="{00000000-0005-0000-0000-000015000000}"/>
    <cellStyle name="40 % - Accent6 2" xfId="19" xr:uid="{00000000-0005-0000-0000-000016000000}"/>
    <cellStyle name="40 % - Accent6 3" xfId="65" xr:uid="{00000000-0005-0000-0000-000017000000}"/>
    <cellStyle name="60 % - Accent1 2" xfId="20" xr:uid="{00000000-0005-0000-0000-000018000000}"/>
    <cellStyle name="60 % - Accent1 3" xfId="66" xr:uid="{00000000-0005-0000-0000-000019000000}"/>
    <cellStyle name="60 % - Accent2 2" xfId="21" xr:uid="{00000000-0005-0000-0000-00001A000000}"/>
    <cellStyle name="60 % - Accent2 3" xfId="67" xr:uid="{00000000-0005-0000-0000-00001B000000}"/>
    <cellStyle name="60 % - Accent3 2" xfId="22" xr:uid="{00000000-0005-0000-0000-00001C000000}"/>
    <cellStyle name="60 % - Accent3 3" xfId="68" xr:uid="{00000000-0005-0000-0000-00001D000000}"/>
    <cellStyle name="60 % - Accent4 2" xfId="23" xr:uid="{00000000-0005-0000-0000-00001E000000}"/>
    <cellStyle name="60 % - Accent4 3" xfId="69" xr:uid="{00000000-0005-0000-0000-00001F000000}"/>
    <cellStyle name="60 % - Accent5 2" xfId="24" xr:uid="{00000000-0005-0000-0000-000020000000}"/>
    <cellStyle name="60 % - Accent5 3" xfId="70" xr:uid="{00000000-0005-0000-0000-000021000000}"/>
    <cellStyle name="60 % - Accent6 2" xfId="25" xr:uid="{00000000-0005-0000-0000-000022000000}"/>
    <cellStyle name="60 % - Accent6 3" xfId="71" xr:uid="{00000000-0005-0000-0000-000023000000}"/>
    <cellStyle name="Accent1 2" xfId="26" xr:uid="{00000000-0005-0000-0000-000024000000}"/>
    <cellStyle name="Accent1 3" xfId="72" xr:uid="{00000000-0005-0000-0000-000025000000}"/>
    <cellStyle name="Accent2 2" xfId="27" xr:uid="{00000000-0005-0000-0000-000026000000}"/>
    <cellStyle name="Accent2 3" xfId="73" xr:uid="{00000000-0005-0000-0000-000027000000}"/>
    <cellStyle name="Accent3 2" xfId="28" xr:uid="{00000000-0005-0000-0000-000028000000}"/>
    <cellStyle name="Accent3 3" xfId="74" xr:uid="{00000000-0005-0000-0000-000029000000}"/>
    <cellStyle name="Accent4 2" xfId="29" xr:uid="{00000000-0005-0000-0000-00002A000000}"/>
    <cellStyle name="Accent4 3" xfId="75" xr:uid="{00000000-0005-0000-0000-00002B000000}"/>
    <cellStyle name="Accent5 2" xfId="30" xr:uid="{00000000-0005-0000-0000-00002C000000}"/>
    <cellStyle name="Accent5 3" xfId="76" xr:uid="{00000000-0005-0000-0000-00002D000000}"/>
    <cellStyle name="Accent6 2" xfId="31" xr:uid="{00000000-0005-0000-0000-00002E000000}"/>
    <cellStyle name="Accent6 3" xfId="77" xr:uid="{00000000-0005-0000-0000-00002F000000}"/>
    <cellStyle name="Avertissement 2" xfId="32" xr:uid="{00000000-0005-0000-0000-000030000000}"/>
    <cellStyle name="Avertissement 3" xfId="78" xr:uid="{00000000-0005-0000-0000-000031000000}"/>
    <cellStyle name="Calcul 2" xfId="33" xr:uid="{00000000-0005-0000-0000-000032000000}"/>
    <cellStyle name="Calcul 3" xfId="79" xr:uid="{00000000-0005-0000-0000-000033000000}"/>
    <cellStyle name="Cellule liée 2" xfId="34" xr:uid="{00000000-0005-0000-0000-000034000000}"/>
    <cellStyle name="Cellule liée 3" xfId="80" xr:uid="{00000000-0005-0000-0000-000035000000}"/>
    <cellStyle name="Commentaire 2" xfId="35" xr:uid="{00000000-0005-0000-0000-000036000000}"/>
    <cellStyle name="Commentaire 3" xfId="81" xr:uid="{00000000-0005-0000-0000-000037000000}"/>
    <cellStyle name="Entrée 2" xfId="36" xr:uid="{00000000-0005-0000-0000-000038000000}"/>
    <cellStyle name="Entrée 3" xfId="82" xr:uid="{00000000-0005-0000-0000-000039000000}"/>
    <cellStyle name="Insatisfaisant 2" xfId="37" xr:uid="{00000000-0005-0000-0000-00003A000000}"/>
    <cellStyle name="Insatisfaisant 3" xfId="83" xr:uid="{00000000-0005-0000-0000-00003B000000}"/>
    <cellStyle name="Lien hypertexte" xfId="7" builtinId="8"/>
    <cellStyle name="Lien hypertexte 2" xfId="2" xr:uid="{00000000-0005-0000-0000-00003D000000}"/>
    <cellStyle name="Lien hypertexte 3" xfId="95" xr:uid="{00000000-0005-0000-0000-00003E000000}"/>
    <cellStyle name="Neutre 2" xfId="38" xr:uid="{00000000-0005-0000-0000-00003F000000}"/>
    <cellStyle name="Neutre 3" xfId="84" xr:uid="{00000000-0005-0000-0000-000040000000}"/>
    <cellStyle name="Normal" xfId="0" builtinId="0"/>
    <cellStyle name="Normal 2" xfId="3" xr:uid="{00000000-0005-0000-0000-000042000000}"/>
    <cellStyle name="Normal 2 2" xfId="4" xr:uid="{00000000-0005-0000-0000-000043000000}"/>
    <cellStyle name="Normal 2 3" xfId="39" xr:uid="{00000000-0005-0000-0000-000044000000}"/>
    <cellStyle name="Normal 3" xfId="1" xr:uid="{00000000-0005-0000-0000-000045000000}"/>
    <cellStyle name="Normal 3 2" xfId="96" xr:uid="{00000000-0005-0000-0000-000046000000}"/>
    <cellStyle name="Normal 4" xfId="6" xr:uid="{00000000-0005-0000-0000-000047000000}"/>
    <cellStyle name="Normal 4 2" xfId="97" xr:uid="{00000000-0005-0000-0000-000048000000}"/>
    <cellStyle name="Normal 5" xfId="40" xr:uid="{00000000-0005-0000-0000-000049000000}"/>
    <cellStyle name="Pourcentage 2" xfId="5" xr:uid="{00000000-0005-0000-0000-00004A000000}"/>
    <cellStyle name="Pourcentage 3" xfId="41" xr:uid="{00000000-0005-0000-0000-00004B000000}"/>
    <cellStyle name="Pourcentage 4" xfId="42" xr:uid="{00000000-0005-0000-0000-00004C000000}"/>
    <cellStyle name="Pourcentage 5" xfId="43" xr:uid="{00000000-0005-0000-0000-00004D000000}"/>
    <cellStyle name="Satisfaisant 2" xfId="44" xr:uid="{00000000-0005-0000-0000-00004E000000}"/>
    <cellStyle name="Satisfaisant 3" xfId="85" xr:uid="{00000000-0005-0000-0000-00004F000000}"/>
    <cellStyle name="Sortie 2" xfId="45" xr:uid="{00000000-0005-0000-0000-000050000000}"/>
    <cellStyle name="Sortie 3" xfId="86" xr:uid="{00000000-0005-0000-0000-000051000000}"/>
    <cellStyle name="Texte explicatif 2" xfId="46" xr:uid="{00000000-0005-0000-0000-000052000000}"/>
    <cellStyle name="Texte explicatif 3" xfId="87" xr:uid="{00000000-0005-0000-0000-000053000000}"/>
    <cellStyle name="Titre 2" xfId="47" xr:uid="{00000000-0005-0000-0000-000054000000}"/>
    <cellStyle name="Titre 3" xfId="88" xr:uid="{00000000-0005-0000-0000-000055000000}"/>
    <cellStyle name="Titre 1 2" xfId="48" xr:uid="{00000000-0005-0000-0000-000056000000}"/>
    <cellStyle name="Titre 1 3" xfId="89" xr:uid="{00000000-0005-0000-0000-000057000000}"/>
    <cellStyle name="Titre 2 2" xfId="49" xr:uid="{00000000-0005-0000-0000-000058000000}"/>
    <cellStyle name="Titre 2 3" xfId="90" xr:uid="{00000000-0005-0000-0000-000059000000}"/>
    <cellStyle name="Titre 3 2" xfId="50" xr:uid="{00000000-0005-0000-0000-00005A000000}"/>
    <cellStyle name="Titre 3 3" xfId="91" xr:uid="{00000000-0005-0000-0000-00005B000000}"/>
    <cellStyle name="Titre 4 2" xfId="51" xr:uid="{00000000-0005-0000-0000-00005C000000}"/>
    <cellStyle name="Titre 4 3" xfId="92" xr:uid="{00000000-0005-0000-0000-00005D000000}"/>
    <cellStyle name="Total 2" xfId="52" xr:uid="{00000000-0005-0000-0000-00005E000000}"/>
    <cellStyle name="Total 3" xfId="93" xr:uid="{00000000-0005-0000-0000-00005F000000}"/>
    <cellStyle name="Vérification 2" xfId="53" xr:uid="{00000000-0005-0000-0000-000060000000}"/>
    <cellStyle name="Vérification 3" xfId="94" xr:uid="{00000000-0005-0000-0000-000061000000}"/>
  </cellStyles>
  <dxfs count="292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colors>
    <mruColors>
      <color rgb="FFFFFFCC"/>
      <color rgb="FFFFFF66"/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ogle.com/map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5"/>
  <sheetViews>
    <sheetView showGridLines="0" showRowColHeaders="0" tabSelected="1" zoomScale="85" zoomScaleNormal="85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B2" sqref="B2"/>
    </sheetView>
  </sheetViews>
  <sheetFormatPr baseColWidth="10" defaultColWidth="11.42578125" defaultRowHeight="14.25" x14ac:dyDescent="0.2"/>
  <cols>
    <col min="1" max="1" width="26.85546875" style="33" customWidth="1"/>
    <col min="2" max="4" width="30.7109375" style="36" customWidth="1"/>
    <col min="5" max="8" width="30.7109375" style="36" hidden="1" customWidth="1"/>
    <col min="9" max="16384" width="11.42578125" style="36"/>
  </cols>
  <sheetData>
    <row r="1" spans="1:8" s="33" customFormat="1" ht="16.5" thickBot="1" x14ac:dyDescent="0.3">
      <c r="A1" s="34"/>
      <c r="B1" s="35" t="s">
        <v>0</v>
      </c>
      <c r="C1" s="35" t="s">
        <v>1</v>
      </c>
      <c r="D1" s="35" t="s">
        <v>2</v>
      </c>
      <c r="E1" s="35" t="s">
        <v>3</v>
      </c>
      <c r="F1" s="35" t="s">
        <v>4</v>
      </c>
      <c r="G1" s="35" t="s">
        <v>5</v>
      </c>
      <c r="H1" s="35" t="s">
        <v>6</v>
      </c>
    </row>
    <row r="2" spans="1:8" ht="15" customHeight="1" x14ac:dyDescent="0.2">
      <c r="A2" s="88" t="s">
        <v>7</v>
      </c>
      <c r="B2" s="47"/>
      <c r="C2" s="47"/>
      <c r="D2" s="47"/>
      <c r="E2" s="47"/>
      <c r="F2" s="47"/>
      <c r="G2" s="47"/>
      <c r="H2" s="47"/>
    </row>
    <row r="3" spans="1:8" x14ac:dyDescent="0.2">
      <c r="A3" s="89" t="s">
        <v>9</v>
      </c>
      <c r="B3" s="37"/>
      <c r="C3" s="37"/>
      <c r="D3" s="37"/>
      <c r="E3" s="37"/>
      <c r="F3" s="37"/>
      <c r="G3" s="37"/>
      <c r="H3" s="37"/>
    </row>
    <row r="4" spans="1:8" x14ac:dyDescent="0.2">
      <c r="A4" s="90" t="s">
        <v>11</v>
      </c>
      <c r="B4" s="38"/>
      <c r="C4" s="38"/>
      <c r="D4" s="38"/>
      <c r="E4" s="38"/>
      <c r="F4" s="38"/>
      <c r="G4" s="38"/>
      <c r="H4" s="38"/>
    </row>
    <row r="5" spans="1:8" x14ac:dyDescent="0.2">
      <c r="A5" s="90" t="s">
        <v>12</v>
      </c>
      <c r="B5" s="38"/>
      <c r="C5" s="38"/>
      <c r="D5" s="38"/>
      <c r="E5" s="38"/>
      <c r="F5" s="38"/>
      <c r="G5" s="38"/>
      <c r="H5" s="38"/>
    </row>
    <row r="6" spans="1:8" x14ac:dyDescent="0.2">
      <c r="A6" s="90" t="s">
        <v>13</v>
      </c>
      <c r="B6" s="38"/>
      <c r="C6" s="38"/>
      <c r="D6" s="38"/>
      <c r="E6" s="38"/>
      <c r="F6" s="38"/>
      <c r="G6" s="38"/>
      <c r="H6" s="38"/>
    </row>
    <row r="7" spans="1:8" x14ac:dyDescent="0.2">
      <c r="A7" s="90" t="s">
        <v>14</v>
      </c>
      <c r="B7" s="38"/>
      <c r="C7" s="38"/>
      <c r="D7" s="38"/>
      <c r="E7" s="38"/>
      <c r="F7" s="38"/>
      <c r="G7" s="38"/>
      <c r="H7" s="38"/>
    </row>
    <row r="8" spans="1:8" ht="15" thickBot="1" x14ac:dyDescent="0.25">
      <c r="A8" s="91" t="s">
        <v>15</v>
      </c>
      <c r="B8" s="39"/>
      <c r="C8" s="39"/>
      <c r="D8" s="39"/>
      <c r="E8" s="39"/>
      <c r="F8" s="39"/>
      <c r="G8" s="39"/>
      <c r="H8" s="39"/>
    </row>
    <row r="9" spans="1:8" ht="24.95" customHeight="1" x14ac:dyDescent="0.2">
      <c r="A9" s="148" t="s">
        <v>16</v>
      </c>
      <c r="B9" s="40"/>
      <c r="C9" s="40"/>
      <c r="D9" s="40"/>
      <c r="E9" s="40"/>
      <c r="F9" s="40"/>
      <c r="G9" s="40"/>
      <c r="H9" s="40"/>
    </row>
    <row r="10" spans="1:8" ht="15" customHeight="1" x14ac:dyDescent="0.2">
      <c r="A10" s="92" t="s">
        <v>17</v>
      </c>
      <c r="B10" s="41" t="str">
        <f>IF(LEFT(B9,4)="http",MID(RIGHT(B9,LEN(B9)-SEARCH("µ",SUBSTITUTE(B9,"m","µ",LEN(B9)-LEN(SUBSTITUTE(B9,"m",""))))-4),1,(LEN(B9)-SEARCH("µ",SUBSTITUTE(B9,"m","µ",LEN(B9)-LEN(SUBSTITUTE(B9,"m",""))))-4)-(LEN(B11)+3)),"")</f>
        <v/>
      </c>
      <c r="C10" s="41" t="str">
        <f>IF(LEFT(C9,4)="http",MID(RIGHT(C9,LEN(C9)-SEARCH("µ",SUBSTITUTE(C9,"m","µ",LEN(C9)-LEN(SUBSTITUTE(C9,"m",""))))-4),1,(LEN(C9)-SEARCH("µ",SUBSTITUTE(C9,"m","µ",LEN(C9)-LEN(SUBSTITUTE(C9,"m",""))))-4)-(LEN(C11)+3)),"")</f>
        <v/>
      </c>
      <c r="D10" s="41" t="str">
        <f>IF(LEFT(D9,4)="http",MID(RIGHT(D9,LEN(D9)-SEARCH("µ",SUBSTITUTE(D9,"m","µ",LEN(D9)-LEN(SUBSTITUTE(D9,"m",""))))-4),1,(LEN(D9)-SEARCH("µ",SUBSTITUTE(D9,"m","µ",LEN(D9)-LEN(SUBSTITUTE(D9,"m",""))))-4)-(LEN(D11)+3)),"")</f>
        <v/>
      </c>
      <c r="E10" s="41" t="str">
        <f t="shared" ref="E10:H10" si="0">IF(LEFT(E9,4)="http",MID(E9,FIND("ce/",E9)+3,FIND("%",E9)-(FIND("ce/",E9)+3))+(MID(E9,FIND("B0",E9)+2,FIND("'",E9)-(FIND("B0",E9)+2))/60)+(SUBSTITUTE(MID(E9,FIND("'",E9)+1,FIND("%",E9,FIND("'",E9))-(FIND("'",E9)+1)),".",",")/3600),"")</f>
        <v/>
      </c>
      <c r="F10" s="41" t="str">
        <f t="shared" si="0"/>
        <v/>
      </c>
      <c r="G10" s="41" t="str">
        <f t="shared" si="0"/>
        <v/>
      </c>
      <c r="H10" s="41" t="str">
        <f t="shared" si="0"/>
        <v/>
      </c>
    </row>
    <row r="11" spans="1:8" ht="15" customHeight="1" x14ac:dyDescent="0.2">
      <c r="A11" s="92" t="s">
        <v>18</v>
      </c>
      <c r="B11" s="41" t="str">
        <f>IF(LEFT(B9,4)="http",RIGHT(B9,LEN(B9)-SEARCH("µ",SUBSTITUTE(B9,".","µ",LEN(B9)-LEN(SUBSTITUTE(B9,".",""))))+4),"")</f>
        <v/>
      </c>
      <c r="C11" s="41" t="str">
        <f>IF(LEFT(C9,4)="http",RIGHT(C9,LEN(C9)-SEARCH("µ",SUBSTITUTE(C9,".","µ",LEN(C9)-LEN(SUBSTITUTE(C9,".",""))))+4),"")</f>
        <v/>
      </c>
      <c r="D11" s="41" t="str">
        <f>IF(LEFT(D9,4)="http",RIGHT(D9,LEN(D9)-SEARCH("µ",SUBSTITUTE(D9,".","µ",LEN(D9)-LEN(SUBSTITUTE(D9,".",""))))+4),"")</f>
        <v/>
      </c>
      <c r="E11" s="41" t="str">
        <f t="shared" ref="E11:H11" si="1">IF(LEFT(E9,4)="http",-MID(E9,FIND("+",E9)+1,FIND("%",E9,FIND("+",E9))-(FIND("+",E9)+1))-(MID(E9,FIND("B0",E9,FIND("+",E9))+2,FIND("'",E9,FIND("+",E9))-(FIND("B0",E9,FIND("+",E9))+2))/60)-(SUBSTITUTE(MID(E9,FIND("'",E9,FIND("+",E9))+1,FIND("%",E9,FIND("'",E9,FIND("+",E9)))-(FIND("'",E9,FIND("+",E9))+1)),".",",")/3600),"")</f>
        <v/>
      </c>
      <c r="F11" s="41" t="str">
        <f t="shared" si="1"/>
        <v/>
      </c>
      <c r="G11" s="41" t="str">
        <f t="shared" si="1"/>
        <v/>
      </c>
      <c r="H11" s="41" t="str">
        <f t="shared" si="1"/>
        <v/>
      </c>
    </row>
    <row r="12" spans="1:8" ht="15.75" customHeight="1" x14ac:dyDescent="0.2">
      <c r="A12" s="93" t="s">
        <v>19</v>
      </c>
      <c r="B12" s="42"/>
      <c r="C12" s="42"/>
      <c r="D12" s="42"/>
      <c r="E12" s="42"/>
      <c r="F12" s="42"/>
      <c r="G12" s="42"/>
      <c r="H12" s="42"/>
    </row>
    <row r="13" spans="1:8" ht="15.75" customHeight="1" x14ac:dyDescent="0.2">
      <c r="A13" s="93" t="s">
        <v>20</v>
      </c>
      <c r="B13" s="43"/>
      <c r="C13" s="43"/>
      <c r="D13" s="43"/>
      <c r="E13" s="43"/>
      <c r="F13" s="43"/>
      <c r="G13" s="43"/>
      <c r="H13" s="43"/>
    </row>
    <row r="14" spans="1:8" ht="15.75" customHeight="1" thickBot="1" x14ac:dyDescent="0.25">
      <c r="A14" s="94" t="s">
        <v>21</v>
      </c>
      <c r="B14" s="44"/>
      <c r="C14" s="44"/>
      <c r="D14" s="44"/>
      <c r="E14" s="44"/>
      <c r="F14" s="44"/>
      <c r="G14" s="44"/>
      <c r="H14" s="44"/>
    </row>
    <row r="15" spans="1:8" ht="60" customHeight="1" thickBot="1" x14ac:dyDescent="0.25">
      <c r="A15" s="95" t="s">
        <v>22</v>
      </c>
      <c r="B15" s="45"/>
      <c r="C15" s="45"/>
      <c r="D15" s="45"/>
      <c r="E15" s="45"/>
      <c r="F15" s="45"/>
      <c r="G15" s="45"/>
      <c r="H15" s="45"/>
    </row>
  </sheetData>
  <sheetProtection password="C7D4" sheet="1" objects="1" scenarios="1"/>
  <dataValidations count="7">
    <dataValidation allowBlank="1" showInputMessage="1" showErrorMessage="1" error="Cette latitude n'est pas un format décimal valide (exemple : 47,123456)" sqref="B10:H10" xr:uid="{00000000-0002-0000-0000-000000000000}"/>
    <dataValidation allowBlank="1" showInputMessage="1" showErrorMessage="1" error="Cette longitude n'est pas un format décimal valide (exemple : -73,123456)" prompt="Copier le lien dans l'en-tête" sqref="B9:H9" xr:uid="{00000000-0002-0000-0000-000001000000}"/>
    <dataValidation type="list" allowBlank="1" showInputMessage="1" showErrorMessage="1" sqref="B14:H14" xr:uid="{00000000-0002-0000-0000-000002000000}">
      <formula1>Texture</formula1>
    </dataValidation>
    <dataValidation allowBlank="1" showInputMessage="1" showErrorMessage="1" error="Cette longitude n'est pas un format décimal valide (exemple : -73,123456)" sqref="B11:H11" xr:uid="{00000000-0002-0000-0000-000003000000}"/>
    <dataValidation type="list" allowBlank="1" showInputMessage="1" showErrorMessage="1" error="Cette longitude n'est pas un format décimal valide (exemple : -73,123456)" sqref="B12:H12" xr:uid="{00000000-0002-0000-0000-000004000000}">
      <formula1>Culture</formula1>
    </dataValidation>
    <dataValidation type="list" allowBlank="1" showInputMessage="1" showErrorMessage="1" sqref="B2:H2" xr:uid="{00000000-0002-0000-0000-000005000000}">
      <formula1>Régions</formula1>
    </dataValidation>
    <dataValidation type="list" allowBlank="1" showInputMessage="1" showErrorMessage="1" prompt="Choisir la région au préalable" sqref="B3:H3" xr:uid="{00000000-0002-0000-0000-000006000000}">
      <formula1>INDIRECT(B2)</formula1>
    </dataValidation>
  </dataValidations>
  <hyperlinks>
    <hyperlink ref="A9" r:id="rId1" xr:uid="{00000000-0004-0000-0000-000000000000}"/>
  </hyperlinks>
  <pageMargins left="0.25" right="0.25" top="0.75" bottom="0.75" header="0.3" footer="0.3"/>
  <pageSetup scale="46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V112"/>
  <sheetViews>
    <sheetView showRowColHeaders="0" zoomScale="85" zoomScaleNormal="85" zoomScaleSheetLayoutView="85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7" sqref="C7:F7"/>
    </sheetView>
  </sheetViews>
  <sheetFormatPr baseColWidth="10" defaultColWidth="11.42578125" defaultRowHeight="12.75" x14ac:dyDescent="0.2"/>
  <cols>
    <col min="1" max="2" width="12.7109375" style="8" customWidth="1"/>
    <col min="3" max="14" width="11.7109375" style="8" customWidth="1"/>
    <col min="15" max="30" width="11.7109375" style="8" hidden="1" customWidth="1"/>
    <col min="31" max="37" width="15.7109375" style="8" hidden="1" customWidth="1"/>
    <col min="38" max="39" width="8.7109375" style="8" customWidth="1"/>
    <col min="40" max="40" width="14.28515625" style="8" customWidth="1"/>
    <col min="41" max="43" width="32.28515625" style="8" customWidth="1"/>
    <col min="44" max="47" width="32.28515625" style="8" hidden="1" customWidth="1"/>
    <col min="48" max="64" width="8.7109375" style="8" customWidth="1"/>
    <col min="65" max="74" width="11.42578125" style="8" customWidth="1"/>
    <col min="75" max="16384" width="11.42578125" style="8"/>
  </cols>
  <sheetData>
    <row r="1" spans="1:48" ht="24.95" customHeight="1" thickBot="1" x14ac:dyDescent="0.25">
      <c r="A1" s="192" t="str">
        <f>"Dépistage 1 : masses d'oeufs de VGOH en "&amp;YEAR(Menus!H12)</f>
        <v>Dépistage 1 : masses d'oeufs de VGOH en 2020</v>
      </c>
      <c r="B1" s="193"/>
      <c r="C1" s="193"/>
      <c r="D1" s="193"/>
      <c r="E1" s="193"/>
      <c r="F1" s="19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9"/>
      <c r="AF1" s="9"/>
      <c r="AG1" s="9"/>
      <c r="AH1" s="9"/>
      <c r="AI1" s="9"/>
      <c r="AJ1" s="9"/>
      <c r="AK1" s="9"/>
      <c r="AL1" s="9"/>
      <c r="AM1" s="7"/>
      <c r="AN1" s="7"/>
      <c r="AO1" s="7"/>
      <c r="AP1" s="7"/>
      <c r="AQ1" s="7"/>
      <c r="AR1" s="7"/>
      <c r="AS1" s="7"/>
      <c r="AT1" s="7"/>
      <c r="AU1" s="7"/>
      <c r="AV1" s="7"/>
    </row>
    <row r="2" spans="1:48" ht="19.5" thickBot="1" x14ac:dyDescent="0.25">
      <c r="A2" s="190" t="s">
        <v>23</v>
      </c>
      <c r="B2" s="191"/>
      <c r="C2" s="180" t="s">
        <v>24</v>
      </c>
      <c r="D2" s="181"/>
      <c r="E2" s="181"/>
      <c r="F2" s="182"/>
      <c r="G2" s="180" t="s">
        <v>25</v>
      </c>
      <c r="H2" s="181"/>
      <c r="I2" s="181"/>
      <c r="J2" s="182"/>
      <c r="K2" s="180" t="s">
        <v>26</v>
      </c>
      <c r="L2" s="181"/>
      <c r="M2" s="181"/>
      <c r="N2" s="182"/>
      <c r="O2" s="180" t="s">
        <v>27</v>
      </c>
      <c r="P2" s="181"/>
      <c r="Q2" s="181"/>
      <c r="R2" s="182"/>
      <c r="S2" s="180" t="s">
        <v>28</v>
      </c>
      <c r="T2" s="181"/>
      <c r="U2" s="181"/>
      <c r="V2" s="182"/>
      <c r="W2" s="180" t="s">
        <v>29</v>
      </c>
      <c r="X2" s="181"/>
      <c r="Y2" s="181"/>
      <c r="Z2" s="182"/>
      <c r="AA2" s="180" t="s">
        <v>30</v>
      </c>
      <c r="AB2" s="181"/>
      <c r="AC2" s="181"/>
      <c r="AD2" s="182"/>
    </row>
    <row r="3" spans="1:48" ht="16.5" thickBot="1" x14ac:dyDescent="0.25">
      <c r="A3" s="163" t="s">
        <v>31</v>
      </c>
      <c r="B3" s="164"/>
      <c r="C3" s="187" t="str">
        <f>IF(Sites!$B$3&lt;&gt;0,Sites!$B$3,"")</f>
        <v/>
      </c>
      <c r="D3" s="188"/>
      <c r="E3" s="188"/>
      <c r="F3" s="189"/>
      <c r="G3" s="187" t="str">
        <f>IF(Sites!$C$3&lt;&gt;0,Sites!$C$3,"")</f>
        <v/>
      </c>
      <c r="H3" s="188"/>
      <c r="I3" s="188"/>
      <c r="J3" s="189"/>
      <c r="K3" s="187" t="str">
        <f>IF(Sites!$D$3&lt;&gt;0,Sites!$D$3,"")</f>
        <v/>
      </c>
      <c r="L3" s="188"/>
      <c r="M3" s="188"/>
      <c r="N3" s="189"/>
      <c r="O3" s="187" t="str">
        <f>IF(Sites!$E$3&lt;&gt;0,Sites!$E$3,"")</f>
        <v/>
      </c>
      <c r="P3" s="188"/>
      <c r="Q3" s="188"/>
      <c r="R3" s="189"/>
      <c r="S3" s="187" t="str">
        <f>IF(Sites!$F$3&lt;&gt;0,Sites!$F$3,"")</f>
        <v/>
      </c>
      <c r="T3" s="188"/>
      <c r="U3" s="188"/>
      <c r="V3" s="189"/>
      <c r="W3" s="187" t="str">
        <f>IF(Sites!$G$3&lt;&gt;0,Sites!$G$3,"")</f>
        <v/>
      </c>
      <c r="X3" s="188"/>
      <c r="Y3" s="188"/>
      <c r="Z3" s="189"/>
      <c r="AA3" s="187" t="str">
        <f>IF(Sites!$H$3&lt;&gt;0,Sites!$H$3,"")</f>
        <v/>
      </c>
      <c r="AB3" s="188"/>
      <c r="AC3" s="188"/>
      <c r="AD3" s="189"/>
      <c r="AE3" s="9"/>
      <c r="AF3" s="9"/>
      <c r="AG3" s="9"/>
      <c r="AH3" s="9"/>
      <c r="AI3" s="9"/>
      <c r="AJ3" s="9"/>
      <c r="AK3" s="9"/>
      <c r="AM3" s="11"/>
      <c r="AN3" s="11"/>
      <c r="AO3" s="194" t="s">
        <v>32</v>
      </c>
      <c r="AP3" s="195"/>
      <c r="AQ3" s="195"/>
      <c r="AR3" s="195"/>
      <c r="AS3" s="195"/>
      <c r="AT3" s="195"/>
      <c r="AU3" s="196"/>
    </row>
    <row r="4" spans="1:48" ht="16.5" thickBot="1" x14ac:dyDescent="0.25">
      <c r="A4" s="163" t="s">
        <v>11</v>
      </c>
      <c r="B4" s="164"/>
      <c r="C4" s="184" t="str">
        <f>IF(Sites!$B$4&lt;&gt;0,Sites!$B$4,"")</f>
        <v/>
      </c>
      <c r="D4" s="185"/>
      <c r="E4" s="185"/>
      <c r="F4" s="186"/>
      <c r="G4" s="184" t="str">
        <f>IF(Sites!$C$4&lt;&gt;0,Sites!$C$4,"")</f>
        <v/>
      </c>
      <c r="H4" s="185"/>
      <c r="I4" s="185"/>
      <c r="J4" s="186"/>
      <c r="K4" s="184" t="str">
        <f>IF(Sites!$D$4&lt;&gt;0,Sites!$D$4,"")</f>
        <v/>
      </c>
      <c r="L4" s="185"/>
      <c r="M4" s="185"/>
      <c r="N4" s="186"/>
      <c r="O4" s="184" t="str">
        <f>IF(Sites!$E$4&lt;&gt;0,Sites!$E$4,"")</f>
        <v/>
      </c>
      <c r="P4" s="185"/>
      <c r="Q4" s="185"/>
      <c r="R4" s="186"/>
      <c r="S4" s="184" t="str">
        <f>IF(Sites!$F$4&lt;&gt;0,Sites!$F$4,"")</f>
        <v/>
      </c>
      <c r="T4" s="185"/>
      <c r="U4" s="185"/>
      <c r="V4" s="186"/>
      <c r="W4" s="184" t="str">
        <f>IF(Sites!$G$4&lt;&gt;0,Sites!$G$4,"")</f>
        <v/>
      </c>
      <c r="X4" s="185"/>
      <c r="Y4" s="185"/>
      <c r="Z4" s="186"/>
      <c r="AA4" s="184" t="str">
        <f>IF(Sites!$H$4&lt;&gt;0,Sites!$H$4,"")</f>
        <v/>
      </c>
      <c r="AB4" s="185"/>
      <c r="AC4" s="185"/>
      <c r="AD4" s="186"/>
      <c r="AE4" s="9"/>
      <c r="AF4" s="9"/>
      <c r="AG4" s="9"/>
      <c r="AH4" s="9"/>
      <c r="AI4" s="9"/>
      <c r="AJ4" s="9"/>
      <c r="AK4" s="9"/>
      <c r="AM4" s="10"/>
      <c r="AN4" s="10"/>
      <c r="AO4" s="29" t="s">
        <v>33</v>
      </c>
      <c r="AP4" s="29" t="s">
        <v>34</v>
      </c>
      <c r="AQ4" s="29" t="s">
        <v>35</v>
      </c>
      <c r="AR4" s="29" t="s">
        <v>36</v>
      </c>
      <c r="AS4" s="29" t="s">
        <v>37</v>
      </c>
      <c r="AT4" s="29" t="s">
        <v>38</v>
      </c>
      <c r="AU4" s="143" t="s">
        <v>39</v>
      </c>
    </row>
    <row r="5" spans="1:48" ht="16.5" thickBot="1" x14ac:dyDescent="0.25">
      <c r="A5" s="183" t="s">
        <v>40</v>
      </c>
      <c r="B5" s="177"/>
      <c r="C5" s="184" t="str">
        <f>IF(Sites!$B$8&lt;&gt;0,Sites!$B$8,"")</f>
        <v/>
      </c>
      <c r="D5" s="185"/>
      <c r="E5" s="185"/>
      <c r="F5" s="186"/>
      <c r="G5" s="184" t="str">
        <f>IF(Sites!$C$8&lt;&gt;0,Sites!$C$8,"")</f>
        <v/>
      </c>
      <c r="H5" s="185"/>
      <c r="I5" s="185"/>
      <c r="J5" s="186"/>
      <c r="K5" s="184" t="str">
        <f>IF(Sites!$D$8&lt;&gt;0,Sites!$D$8,"")</f>
        <v/>
      </c>
      <c r="L5" s="185"/>
      <c r="M5" s="185"/>
      <c r="N5" s="186"/>
      <c r="O5" s="184" t="str">
        <f>IF(Sites!$E$8&lt;&gt;0,Sites!$E$8,"")</f>
        <v/>
      </c>
      <c r="P5" s="185"/>
      <c r="Q5" s="185"/>
      <c r="R5" s="186"/>
      <c r="S5" s="184" t="str">
        <f>IF(Sites!$F$8&lt;&gt;0,Sites!$F$8,"")</f>
        <v/>
      </c>
      <c r="T5" s="185"/>
      <c r="U5" s="185"/>
      <c r="V5" s="186"/>
      <c r="W5" s="184" t="str">
        <f>IF(Sites!$G$8&lt;&gt;0,Sites!$G$8,"")</f>
        <v/>
      </c>
      <c r="X5" s="185"/>
      <c r="Y5" s="185"/>
      <c r="Z5" s="186"/>
      <c r="AA5" s="184" t="str">
        <f>IF(Sites!$H$8&lt;&gt;0,Sites!$H$8,"")</f>
        <v/>
      </c>
      <c r="AB5" s="185"/>
      <c r="AC5" s="185"/>
      <c r="AD5" s="186"/>
      <c r="AE5" s="9"/>
      <c r="AF5" s="9"/>
      <c r="AG5" s="9"/>
      <c r="AH5" s="9"/>
      <c r="AI5" s="9"/>
      <c r="AJ5" s="9"/>
      <c r="AK5" s="9"/>
      <c r="AM5" s="197" t="s">
        <v>41</v>
      </c>
      <c r="AN5" s="198"/>
      <c r="AO5" s="12" t="str">
        <f>IF(COUNTBLANK($C$11:$C$110)&lt;100,SUM($C$11:$C$110),"")</f>
        <v/>
      </c>
      <c r="AP5" s="12" t="str">
        <f>IF(COUNTBLANK($G$11:$G$110)&lt;100,SUM($G$11:$G$110),"")</f>
        <v/>
      </c>
      <c r="AQ5" s="12" t="str">
        <f>IF(COUNTBLANK($K$11:$K$110)&lt;100,SUM($K$11:$K$110),"")</f>
        <v/>
      </c>
      <c r="AR5" s="12" t="str">
        <f>IF(COUNTBLANK($O$11:$O$110)&lt;100,SUM($O$11:$O$110),"")</f>
        <v/>
      </c>
      <c r="AS5" s="12" t="str">
        <f>IF(COUNTBLANK($S$11:$S$110)&lt;100,SUM($S$11:$S$110),"")</f>
        <v/>
      </c>
      <c r="AT5" s="12" t="str">
        <f>IF(COUNTBLANK($W$11:$W$110)&lt;100,SUM($W$11:$W$110),"")</f>
        <v/>
      </c>
      <c r="AU5" s="144" t="str">
        <f>IF(COUNTBLANK($AA$11:$AA$110)&lt;100,SUM($AA$11:$AA$110),"")</f>
        <v/>
      </c>
    </row>
    <row r="6" spans="1:48" ht="15" x14ac:dyDescent="0.2">
      <c r="A6" s="161" t="s">
        <v>42</v>
      </c>
      <c r="B6" s="162"/>
      <c r="C6" s="168"/>
      <c r="D6" s="169"/>
      <c r="E6" s="169"/>
      <c r="F6" s="170"/>
      <c r="G6" s="168"/>
      <c r="H6" s="169"/>
      <c r="I6" s="169"/>
      <c r="J6" s="170"/>
      <c r="K6" s="168"/>
      <c r="L6" s="169"/>
      <c r="M6" s="169"/>
      <c r="N6" s="170"/>
      <c r="O6" s="168"/>
      <c r="P6" s="169"/>
      <c r="Q6" s="169"/>
      <c r="R6" s="170"/>
      <c r="S6" s="168"/>
      <c r="T6" s="169"/>
      <c r="U6" s="169"/>
      <c r="V6" s="170"/>
      <c r="W6" s="168"/>
      <c r="X6" s="169"/>
      <c r="Y6" s="169"/>
      <c r="Z6" s="170"/>
      <c r="AA6" s="168"/>
      <c r="AB6" s="169"/>
      <c r="AC6" s="169"/>
      <c r="AD6" s="170"/>
      <c r="AE6" s="9"/>
      <c r="AF6" s="9"/>
      <c r="AG6" s="9"/>
      <c r="AH6" s="9"/>
      <c r="AI6" s="9"/>
      <c r="AJ6" s="9"/>
      <c r="AK6" s="9"/>
      <c r="AM6" s="199" t="s">
        <v>43</v>
      </c>
      <c r="AN6" s="200"/>
      <c r="AO6" s="13" t="str">
        <f>IF(AO5=0,0,IF(COUNTBLANK($D$11:$D$110)&lt;100,ROUND(SUM($D$11:$D$110)/AO$5,1),""))</f>
        <v/>
      </c>
      <c r="AP6" s="13" t="str">
        <f>IF(AP5=0,0,IF(COUNTBLANK($H$11:$H$110)&lt;100,ROUND(SUM($H$11:$H$110)/AP$5,1),""))</f>
        <v/>
      </c>
      <c r="AQ6" s="13" t="str">
        <f>IF(AQ5=0,0,IF(COUNTBLANK($L$11:$L$110)&lt;100,ROUND(SUM($L$11:$L$110)/AQ$5,1),""))</f>
        <v/>
      </c>
      <c r="AR6" s="13" t="str">
        <f>IF(AR5=0,0,IF(COUNTBLANK($P$11:$P$110)&lt;100,ROUND(SUM($P$11:$P$110)/AR$5,1),""))</f>
        <v/>
      </c>
      <c r="AS6" s="13" t="str">
        <f>IF(AS5=0,0,IF(COUNTBLANK($T$11:$T$110)&lt;100,ROUND(SUM($T$11:$T$110)/AS$5,1),""))</f>
        <v/>
      </c>
      <c r="AT6" s="13" t="str">
        <f>IF(AT5=0,0,IF(COUNTBLANK($X$11:$X$110)&lt;100,ROUND(SUM($X$11:$X$110)/AT$5,1),""))</f>
        <v/>
      </c>
      <c r="AU6" s="145" t="str">
        <f>IF(AU5=0,0,IF(COUNTBLANK($AB$11:$AB$110)&lt;100,ROUND(SUM($AB$11:$AB$110)/AU$5,1),""))</f>
        <v/>
      </c>
    </row>
    <row r="7" spans="1:48" ht="16.5" customHeight="1" x14ac:dyDescent="0.2">
      <c r="A7" s="163" t="s">
        <v>44</v>
      </c>
      <c r="B7" s="164"/>
      <c r="C7" s="171"/>
      <c r="D7" s="172"/>
      <c r="E7" s="172"/>
      <c r="F7" s="173"/>
      <c r="G7" s="171"/>
      <c r="H7" s="172"/>
      <c r="I7" s="172"/>
      <c r="J7" s="173"/>
      <c r="K7" s="171"/>
      <c r="L7" s="172"/>
      <c r="M7" s="172"/>
      <c r="N7" s="173"/>
      <c r="O7" s="171"/>
      <c r="P7" s="172"/>
      <c r="Q7" s="172"/>
      <c r="R7" s="173"/>
      <c r="S7" s="171"/>
      <c r="T7" s="172"/>
      <c r="U7" s="172"/>
      <c r="V7" s="173"/>
      <c r="W7" s="171"/>
      <c r="X7" s="172"/>
      <c r="Y7" s="172"/>
      <c r="Z7" s="173"/>
      <c r="AA7" s="171"/>
      <c r="AB7" s="172"/>
      <c r="AC7" s="172"/>
      <c r="AD7" s="173"/>
      <c r="AE7" s="9"/>
      <c r="AF7" s="9"/>
      <c r="AG7" s="9"/>
      <c r="AH7" s="9"/>
      <c r="AI7" s="9"/>
      <c r="AJ7" s="9"/>
      <c r="AK7" s="9"/>
      <c r="AM7" s="199" t="s">
        <v>45</v>
      </c>
      <c r="AN7" s="200"/>
      <c r="AO7" s="13" t="str">
        <f>IF(COUNTBLANK($F$11:$F$110)&lt;100,SUM($F$11:$F$110),"")</f>
        <v/>
      </c>
      <c r="AP7" s="13" t="str">
        <f>IF(COUNTBLANK($J$11:$J$110)&lt;100,SUM($J$11:$J$110),"")</f>
        <v/>
      </c>
      <c r="AQ7" s="13" t="str">
        <f>IF(COUNTBLANK($N$11:$N$110)&lt;100,SUM($N$11:$N$110),"")</f>
        <v/>
      </c>
      <c r="AR7" s="13" t="str">
        <f>IF(COUNTBLANK($R$11:$R$110)&lt;100,SUM($R$11:$R$110),"")</f>
        <v/>
      </c>
      <c r="AS7" s="13" t="str">
        <f>IF(COUNTBLANK($V$11:$V$110)&lt;100,SUM($V$11:$V$110),"")</f>
        <v/>
      </c>
      <c r="AT7" s="13" t="str">
        <f>IF(COUNTBLANK($Z$11:$Z$110)&lt;100,SUM($Z$11:$Z$110),"")</f>
        <v/>
      </c>
      <c r="AU7" s="145" t="str">
        <f>IF(COUNTBLANK($AD$11:$AD$110)&lt;100,SUM($AD$11:$AD$110),"")</f>
        <v/>
      </c>
    </row>
    <row r="8" spans="1:48" ht="15" x14ac:dyDescent="0.2">
      <c r="A8" s="163" t="s">
        <v>46</v>
      </c>
      <c r="B8" s="164"/>
      <c r="C8" s="165"/>
      <c r="D8" s="166"/>
      <c r="E8" s="166"/>
      <c r="F8" s="167"/>
      <c r="G8" s="165"/>
      <c r="H8" s="166"/>
      <c r="I8" s="166"/>
      <c r="J8" s="167"/>
      <c r="K8" s="165"/>
      <c r="L8" s="166"/>
      <c r="M8" s="166"/>
      <c r="N8" s="167"/>
      <c r="O8" s="165"/>
      <c r="P8" s="166"/>
      <c r="Q8" s="166"/>
      <c r="R8" s="167"/>
      <c r="S8" s="165"/>
      <c r="T8" s="166"/>
      <c r="U8" s="166"/>
      <c r="V8" s="167"/>
      <c r="W8" s="165"/>
      <c r="X8" s="166"/>
      <c r="Y8" s="166"/>
      <c r="Z8" s="167"/>
      <c r="AA8" s="165"/>
      <c r="AB8" s="166"/>
      <c r="AC8" s="166"/>
      <c r="AD8" s="167"/>
      <c r="AE8" s="9"/>
      <c r="AF8" s="9"/>
      <c r="AG8" s="9"/>
      <c r="AH8" s="9"/>
      <c r="AI8" s="9"/>
      <c r="AJ8" s="9"/>
      <c r="AK8" s="9"/>
      <c r="AL8" s="9"/>
      <c r="AM8" s="199" t="s">
        <v>47</v>
      </c>
      <c r="AN8" s="200"/>
      <c r="AO8" s="14" t="str">
        <f>IF(AND(ISNUMBER(AO5),AO5=0),0,IF(COUNTBLANK($AE$11:$AE$110)&lt;100,SUM($AE$11:$AE$110)/COUNT($C$11:$C$110),""))</f>
        <v/>
      </c>
      <c r="AP8" s="14" t="str">
        <f>IF(AND(ISNUMBER(AP5),AP5=0),0,IF(COUNTBLANK($AF$11:$AF$110)&lt;100,SUM($AF$11:$AF$110)/COUNT($G$11:$G$110),""))</f>
        <v/>
      </c>
      <c r="AQ8" s="14" t="str">
        <f>IF(AND(ISNUMBER(AQ5),AQ5=0),0,IF(COUNTBLANK($AG$11:$AG$110)&lt;100,SUM($AG$11:$AG$110)/COUNT($K$11:$K$110),""))</f>
        <v/>
      </c>
      <c r="AR8" s="14" t="str">
        <f>IF(AND(ISNUMBER(AR5),AR5=0),0,IF(COUNTBLANK($AH$11:$AH$110)&lt;100,SUM($AH$11:$AH$110)/COUNT($O$11:$O$110),""))</f>
        <v/>
      </c>
      <c r="AS8" s="14" t="str">
        <f>IF(AND(ISNUMBER(AS5),AS5=0),0,IF(COUNTBLANK($AI$11:$AI$110)&lt;100,SUM($AI$11:$AI$110)/COUNT($S$11:$S$110),""))</f>
        <v/>
      </c>
      <c r="AT8" s="14" t="str">
        <f>IF(AND(ISNUMBER(AT5),AT5=0),0,IF(COUNTBLANK($AJ$11:$AJ$110)&lt;100,SUM($AJ$11:$AJ$110)/COUNT($W$11:$W$110),""))</f>
        <v/>
      </c>
      <c r="AU8" s="146" t="str">
        <f>IF(AND(ISNUMBER(AU5),AU5=0),0,IF(COUNTBLANK($AK$11:$AK$110)&lt;100,SUM($AK$11:$AK$110)/COUNT($AA$11:$AA$110),""))</f>
        <v/>
      </c>
    </row>
    <row r="9" spans="1:48" ht="35.1" customHeight="1" thickBot="1" x14ac:dyDescent="0.25">
      <c r="A9" s="176" t="s">
        <v>48</v>
      </c>
      <c r="B9" s="177"/>
      <c r="C9" s="31"/>
      <c r="D9" s="157" t="s">
        <v>49</v>
      </c>
      <c r="E9" s="157"/>
      <c r="F9" s="154"/>
      <c r="G9" s="31"/>
      <c r="H9" s="157" t="s">
        <v>49</v>
      </c>
      <c r="I9" s="157"/>
      <c r="J9" s="154"/>
      <c r="K9" s="31"/>
      <c r="L9" s="157" t="s">
        <v>49</v>
      </c>
      <c r="M9" s="157"/>
      <c r="N9" s="154"/>
      <c r="O9" s="31"/>
      <c r="P9" s="157" t="s">
        <v>49</v>
      </c>
      <c r="Q9" s="157"/>
      <c r="R9" s="48"/>
      <c r="S9" s="31"/>
      <c r="T9" s="157" t="s">
        <v>49</v>
      </c>
      <c r="U9" s="157"/>
      <c r="V9" s="48"/>
      <c r="W9" s="31"/>
      <c r="X9" s="157" t="s">
        <v>49</v>
      </c>
      <c r="Y9" s="157"/>
      <c r="Z9" s="48"/>
      <c r="AA9" s="31"/>
      <c r="AB9" s="157" t="s">
        <v>49</v>
      </c>
      <c r="AC9" s="157"/>
      <c r="AD9" s="48"/>
      <c r="AE9" s="9"/>
      <c r="AF9" s="9"/>
      <c r="AG9" s="9"/>
      <c r="AH9" s="9"/>
      <c r="AI9" s="9"/>
      <c r="AJ9" s="9"/>
      <c r="AK9" s="9"/>
      <c r="AL9" s="9"/>
      <c r="AM9" s="201" t="s">
        <v>50</v>
      </c>
      <c r="AN9" s="202"/>
      <c r="AO9" s="15" t="str">
        <f>IF(COUNTA($E$11:$E$110)&gt;0,ROUND((SUMIF($E$11:$E$110,"Blanc",$C$11:$C$110)/AO$5)*100,0)&amp;"% Blanc ; "&amp;ROUND((SUMIF($E$11:$E$110,"Crème",$C$11:$C$110)/AO$5)*100,0)&amp;"% Crème ; "&amp;ROUND((SUMIF($E$11:$E$110,"Gris",$C$11:$C$110)/AO$5)*100,0)&amp;"% Gris ; "&amp;CHAR(10)&amp;ROUND((SUMIF($E$11:$E$110,"Mauve",$C$11:$C$110)/AO$5)*100,0)&amp;"% Mauve ; "&amp;ROUND((SUMIF($E$11:$E$110,"Mixte",$C$11:$C$110)/AO$5)*100,0)&amp;"% Mixte ; "&amp;ROUND((SUMIF($E$11:$E$110,"Noir",$C$11:$C$110)/AO$5)*100,0)&amp;"% Noir","...% Blanc ; ...% Crème ; ...% Gris ;"&amp;CHAR(10)&amp;"...% Mauve ; ...% Mixte ; ...% Noir")</f>
        <v>...% Blanc ; ...% Crème ; ...% Gris ;
...% Mauve ; ...% Mixte ; ...% Noir</v>
      </c>
      <c r="AP9" s="15" t="str">
        <f>IF(COUNTA($I$11:$I$110)&gt;0,ROUND((SUMIF($I$11:$I$110,"Blanc",$G$11:$G$110)/AP$5)*100,0)&amp;"% Blanc ; "&amp;ROUND((SUMIF($I$11:$I$110,"Crème",$G$11:$G$110)/AP$5)*100,0)&amp;"% Crème ; "&amp;ROUND((SUMIF($I$11:$I$110,"Gris",$G$11:$G$110)/AP$5)*100,0)&amp;"% Gris ; "&amp;CHAR(10)&amp;ROUND((SUMIF($I$11:$I$110,"Mauve",$G$11:$G$110)/AP$5)*100,0)&amp;"% Mauve ; "&amp;ROUND((SUMIF($I$11:$I$110,"Mixte",$G$11:$G$110)/AP$5)*100,0)&amp;"% Mixte ; "&amp;ROUND((SUMIF($I$11:$I$110,"Noir",$G$11:$G$110)/AP$5)*100,0)&amp;"% Noir","...% Blanc ; ...% Crème ; ...% Gris ;"&amp;CHAR(10)&amp;"...% Mauve ; ...% Mixte ; ...% Noir")</f>
        <v>...% Blanc ; ...% Crème ; ...% Gris ;
...% Mauve ; ...% Mixte ; ...% Noir</v>
      </c>
      <c r="AQ9" s="15" t="str">
        <f>IF(COUNTA($M$11:$M$110)&gt;0,ROUND((SUMIF($M$11:$M$110,"Blanc",$K$11:$K$110)/AQ$5)*100,0)&amp;"% Blanc ; "&amp;ROUND((SUMIF($M$11:$M$110,"Crème",$K$11:$K$110)/AQ$5)*100,0)&amp;"% Crème ; "&amp;ROUND((SUMIF($M$11:$M$110,"Gris",$K$11:$K$110)/AQ$5)*100,0)&amp;"% Gris ; "&amp;CHAR(10)&amp;ROUND((SUMIF($M$11:$M$110,"Mauve",$K$11:$K$110)/AQ$5)*100,0)&amp;"% Mauve ; "&amp;ROUND((SUMIF($M$11:$M$110,"Mixte",$K$11:$K$110)/AQ$5)*100,0)&amp;"% Mixte ; "&amp;ROUND((SUMIF($M$11:$M$110,"Noir",$K$11:$K$110)/AQ$5)*100,0)&amp;"% Noir","...% Blanc ; ...% Crème ; ...% Gris ;"&amp;CHAR(10)&amp;"...% Mauve ; ...% Mixte ; ...% Noir")</f>
        <v>...% Blanc ; ...% Crème ; ...% Gris ;
...% Mauve ; ...% Mixte ; ...% Noir</v>
      </c>
      <c r="AR9" s="15" t="str">
        <f>IF(COUNTA($Q$11:$Q$110)&gt;0,ROUND((SUMIF($Q$11:$Q$110,"Blanc",$O$11:$O$110)/AR$5)*100,0)&amp;"% Blanc ; "&amp;ROUND((SUMIF($Q$11:$Q$110,"Crème",$O$11:$O$110)/AR$5)*100,0)&amp;"% Crème ; "&amp;ROUND((SUMIF($Q$11:$Q$110,"Gris",$O$11:$O$110)/AR$5)*100,0)&amp;"% Gris ; "&amp;CHAR(10)&amp;ROUND((SUMIF($Q$11:$Q$110,"Mauve",$O$11:$O$110)/AR$5)*100,0)&amp;"% Mauve ; "&amp;ROUND((SUMIF($Q$11:$Q$110,"Mixte",$O$11:$O$110)/AR$5)*100,0)&amp;"% Mixte ; "&amp;ROUND((SUMIF($Q$11:$Q$110,"Noir",$O$11:$O$110)/AR$5)*100,0)&amp;"% Noir","...% Blanc ; ...% Crème ; ...% Gris ;"&amp;CHAR(10)&amp;"...% Mauve ; ...% Mixte ; ...% Noir")</f>
        <v>...% Blanc ; ...% Crème ; ...% Gris ;
...% Mauve ; ...% Mixte ; ...% Noir</v>
      </c>
      <c r="AS9" s="15" t="str">
        <f>IF(COUNTA($U$11:$U$110)&gt;0,ROUND((SUMIF($U$11:$U$110,"Blanc",$S$11:$S$110)/AS$5)*100,0)&amp;"% Blanc ; "&amp;ROUND((SUMIF($U$11:$U$110,"Crème",$S$11:$S$110)/AS$5)*100,0)&amp;"% Crème ; "&amp;ROUND((SUMIF($U$11:$U$110,"Gris",$S$11:$S$110)/AS$5)*100,0)&amp;"% Gris ; "&amp;CHAR(10)&amp;ROUND((SUMIF($U$11:$U$110,"Mauve",$S$11:$S$110)/AS$5)*100,0)&amp;"% Mauve ; "&amp;ROUND((SUMIF($U$11:$U$110,"Mixte",$S$11:$S$110)/AS$5)*100,0)&amp;"% Mixte ; "&amp;ROUND((SUMIF($U$11:$U$110,"Noir",$S$11:$S$110)/AS$5)*100,0)&amp;"% Noir","...% Blanc ; ...% Crème ; ...% Gris ;"&amp;CHAR(10)&amp;"...% Mauve ; ...% Mixte ; ...% Noir")</f>
        <v>...% Blanc ; ...% Crème ; ...% Gris ;
...% Mauve ; ...% Mixte ; ...% Noir</v>
      </c>
      <c r="AT9" s="15" t="str">
        <f>IF(COUNTA($Y$11:$Y$110)&gt;0,ROUND((SUMIF($Y$11:$Y$110,"Blanc",$W$11:$W$110)/AT$5)*100,0)&amp;"% Blanc ; "&amp;ROUND((SUMIF($Y$11:$Y$110,"Crème",$W$11:$W$110)/AT$5)*100,0)&amp;"% Crème ; "&amp;ROUND((SUMIF($Y$11:$Y$110,"Gris",$W$11:$W$110)/AT$5)*100,0)&amp;"% Gris ; "&amp;CHAR(10)&amp;ROUND((SUMIF($Y$11:$Y$110,"Mauve",$W$11:$W$110)/AT$5)*100,0)&amp;"% Mauve ; "&amp;ROUND((SUMIF($Y$11:$Y$110,"Mixte",$W$11:$W$110)/AT$5)*100,0)&amp;"% Mixte ; "&amp;ROUND((SUMIF($Y$11:$Y$110,"Noir",$W$11:$W$110)/AT$5)*100,0)&amp;"% Noir","...% Blanc ; ...% Crème ; ...% Gris ;"&amp;CHAR(10)&amp;"...% Mauve ; ...% Mixte ; ...% Noir")</f>
        <v>...% Blanc ; ...% Crème ; ...% Gris ;
...% Mauve ; ...% Mixte ; ...% Noir</v>
      </c>
      <c r="AU9" s="147" t="str">
        <f>IF(COUNTA($AC$11:$AC$110)&gt;0,ROUND((SUMIF($AC$11:$AC$110,"Blanc",$AA$11:$AA$110)/AU$5)*100,0)&amp;"% Blanc ; "&amp;ROUND((SUMIF($AC$11:$AC$110,"Crème",$AA$11:$AA$110)/AU$5)*100,0)&amp;"% Crème ; "&amp;ROUND((SUMIF($AC$11:$AC$110,"Gris",$AA$11:$AA$110)/AU$5)*100,0)&amp;"% Gris ; "&amp;CHAR(10)&amp;ROUND((SUMIF($AC$11:$AC$110,"Mauve",$AA$11:$AA$110)/AU$5)*100,0)&amp;"% Mauve ; "&amp;ROUND((SUMIF($AC$11:$AC$110,"Mixte",$AA$11:$AA$110)/AU$5)*100,0)&amp;"% Mixte ; "&amp;ROUND((SUMIF($AC$11:$AC$110,"Noir",$AA$11:$AA$110)/AU$5)*100,0)&amp;"% Noir","...% Blanc ; ...% Crème ; ...% Gris ;"&amp;CHAR(10)&amp;"...% Mauve ; ...% Mixte ; ...% Noir")</f>
        <v>...% Blanc ; ...% Crème ; ...% Gris ;
...% Mauve ; ...% Mixte ; ...% Noir</v>
      </c>
    </row>
    <row r="10" spans="1:48" ht="45.75" customHeight="1" thickBot="1" x14ac:dyDescent="0.25">
      <c r="A10" s="86" t="s">
        <v>51</v>
      </c>
      <c r="B10" s="87" t="s">
        <v>52</v>
      </c>
      <c r="C10" s="79" t="s">
        <v>53</v>
      </c>
      <c r="D10" s="82" t="s">
        <v>54</v>
      </c>
      <c r="E10" s="80" t="s">
        <v>55</v>
      </c>
      <c r="F10" s="81" t="s">
        <v>45</v>
      </c>
      <c r="G10" s="79" t="s">
        <v>53</v>
      </c>
      <c r="H10" s="82" t="s">
        <v>54</v>
      </c>
      <c r="I10" s="80" t="s">
        <v>55</v>
      </c>
      <c r="J10" s="81" t="s">
        <v>45</v>
      </c>
      <c r="K10" s="79" t="s">
        <v>53</v>
      </c>
      <c r="L10" s="82" t="s">
        <v>54</v>
      </c>
      <c r="M10" s="80" t="s">
        <v>55</v>
      </c>
      <c r="N10" s="81" t="s">
        <v>45</v>
      </c>
      <c r="O10" s="79" t="s">
        <v>53</v>
      </c>
      <c r="P10" s="82" t="s">
        <v>54</v>
      </c>
      <c r="Q10" s="80" t="s">
        <v>55</v>
      </c>
      <c r="R10" s="81" t="s">
        <v>45</v>
      </c>
      <c r="S10" s="79" t="s">
        <v>53</v>
      </c>
      <c r="T10" s="82" t="s">
        <v>54</v>
      </c>
      <c r="U10" s="80" t="s">
        <v>55</v>
      </c>
      <c r="V10" s="81" t="s">
        <v>45</v>
      </c>
      <c r="W10" s="79" t="s">
        <v>53</v>
      </c>
      <c r="X10" s="82" t="s">
        <v>54</v>
      </c>
      <c r="Y10" s="80" t="s">
        <v>55</v>
      </c>
      <c r="Z10" s="81" t="s">
        <v>45</v>
      </c>
      <c r="AA10" s="79" t="s">
        <v>53</v>
      </c>
      <c r="AB10" s="82" t="s">
        <v>54</v>
      </c>
      <c r="AC10" s="80" t="s">
        <v>55</v>
      </c>
      <c r="AD10" s="81" t="s">
        <v>45</v>
      </c>
      <c r="AE10" s="49" t="s">
        <v>56</v>
      </c>
      <c r="AF10" s="49" t="s">
        <v>57</v>
      </c>
      <c r="AG10" s="49" t="s">
        <v>58</v>
      </c>
      <c r="AH10" s="49" t="s">
        <v>59</v>
      </c>
      <c r="AI10" s="49" t="s">
        <v>60</v>
      </c>
      <c r="AJ10" s="49" t="s">
        <v>61</v>
      </c>
      <c r="AK10" s="49" t="s">
        <v>62</v>
      </c>
    </row>
    <row r="11" spans="1:48" ht="15" x14ac:dyDescent="0.2">
      <c r="A11" s="158">
        <v>1</v>
      </c>
      <c r="B11" s="83">
        <v>1</v>
      </c>
      <c r="C11" s="17"/>
      <c r="D11" s="18"/>
      <c r="E11" s="19"/>
      <c r="F11" s="156"/>
      <c r="G11" s="17"/>
      <c r="H11" s="18"/>
      <c r="I11" s="19"/>
      <c r="J11" s="149"/>
      <c r="K11" s="17"/>
      <c r="L11" s="18"/>
      <c r="M11" s="19"/>
      <c r="N11" s="149"/>
      <c r="O11" s="17"/>
      <c r="P11" s="18"/>
      <c r="Q11" s="19"/>
      <c r="R11" s="149"/>
      <c r="S11" s="17"/>
      <c r="T11" s="18"/>
      <c r="U11" s="19"/>
      <c r="V11" s="149"/>
      <c r="W11" s="17"/>
      <c r="X11" s="18"/>
      <c r="Y11" s="19"/>
      <c r="Z11" s="149"/>
      <c r="AA11" s="17"/>
      <c r="AB11" s="18"/>
      <c r="AC11" s="19"/>
      <c r="AD11" s="149"/>
      <c r="AE11" s="50" t="str">
        <f>IF((C11+F11)&gt;0,1,"")</f>
        <v/>
      </c>
      <c r="AF11" s="50" t="str">
        <f t="shared" ref="AF11:AF42" si="0">IF((G11+J11)&gt;0,1,"")</f>
        <v/>
      </c>
      <c r="AG11" s="50" t="str">
        <f>IF((K11+N11)&gt;0,1,"")</f>
        <v/>
      </c>
      <c r="AH11" s="50" t="str">
        <f>IF((O11+R11)&gt;0,1,"")</f>
        <v/>
      </c>
      <c r="AI11" s="50" t="str">
        <f>IF((S11+V11)&gt;0,1,"")</f>
        <v/>
      </c>
      <c r="AJ11" s="50" t="str">
        <f>IF((W11+Z11)&gt;0,1,"")</f>
        <v/>
      </c>
      <c r="AK11" s="50" t="str">
        <f>IF((AA11+AD11)&gt;0,1,"")</f>
        <v/>
      </c>
    </row>
    <row r="12" spans="1:48" ht="20.100000000000001" customHeight="1" x14ac:dyDescent="0.2">
      <c r="A12" s="159"/>
      <c r="B12" s="84">
        <v>2</v>
      </c>
      <c r="C12" s="21"/>
      <c r="D12" s="22"/>
      <c r="E12" s="23"/>
      <c r="F12" s="30"/>
      <c r="G12" s="21"/>
      <c r="H12" s="22"/>
      <c r="I12" s="23"/>
      <c r="J12" s="30"/>
      <c r="K12" s="21"/>
      <c r="L12" s="22"/>
      <c r="M12" s="23"/>
      <c r="N12" s="30"/>
      <c r="O12" s="21"/>
      <c r="P12" s="22"/>
      <c r="Q12" s="23"/>
      <c r="R12" s="30"/>
      <c r="S12" s="21"/>
      <c r="T12" s="22"/>
      <c r="U12" s="23"/>
      <c r="V12" s="30"/>
      <c r="W12" s="21"/>
      <c r="X12" s="22"/>
      <c r="Y12" s="23"/>
      <c r="Z12" s="30"/>
      <c r="AA12" s="21"/>
      <c r="AB12" s="22"/>
      <c r="AC12" s="23"/>
      <c r="AD12" s="30"/>
      <c r="AE12" s="51" t="str">
        <f t="shared" ref="AE12:AE42" si="1">IF((C12+F12)&gt;0,1,"")</f>
        <v/>
      </c>
      <c r="AF12" s="51" t="str">
        <f t="shared" si="0"/>
        <v/>
      </c>
      <c r="AG12" s="51" t="str">
        <f t="shared" ref="AG12:AG75" si="2">IF((K12+N12)&gt;0,1,"")</f>
        <v/>
      </c>
      <c r="AH12" s="51" t="str">
        <f t="shared" ref="AH12:AH75" si="3">IF((O12+R12)&gt;0,1,"")</f>
        <v/>
      </c>
      <c r="AI12" s="51" t="str">
        <f t="shared" ref="AI12:AI75" si="4">IF((S12+V12)&gt;0,1,"")</f>
        <v/>
      </c>
      <c r="AJ12" s="51" t="str">
        <f t="shared" ref="AJ12:AJ75" si="5">IF((W12+Z12)&gt;0,1,"")</f>
        <v/>
      </c>
      <c r="AK12" s="51" t="str">
        <f t="shared" ref="AK12:AK75" si="6">IF((AA12+AD12)&gt;0,1,"")</f>
        <v/>
      </c>
    </row>
    <row r="13" spans="1:48" ht="20.100000000000001" customHeight="1" x14ac:dyDescent="0.2">
      <c r="A13" s="159"/>
      <c r="B13" s="84">
        <v>3</v>
      </c>
      <c r="C13" s="21"/>
      <c r="D13" s="22"/>
      <c r="E13" s="23"/>
      <c r="F13" s="30"/>
      <c r="G13" s="21"/>
      <c r="H13" s="22"/>
      <c r="I13" s="23"/>
      <c r="J13" s="30"/>
      <c r="K13" s="21"/>
      <c r="L13" s="22"/>
      <c r="M13" s="23"/>
      <c r="N13" s="30"/>
      <c r="O13" s="21"/>
      <c r="P13" s="22"/>
      <c r="Q13" s="23"/>
      <c r="R13" s="30"/>
      <c r="S13" s="21"/>
      <c r="T13" s="22"/>
      <c r="U13" s="23"/>
      <c r="V13" s="30"/>
      <c r="W13" s="21"/>
      <c r="X13" s="22"/>
      <c r="Y13" s="23"/>
      <c r="Z13" s="30"/>
      <c r="AA13" s="21"/>
      <c r="AB13" s="22"/>
      <c r="AC13" s="23"/>
      <c r="AD13" s="30"/>
      <c r="AE13" s="51" t="str">
        <f t="shared" si="1"/>
        <v/>
      </c>
      <c r="AF13" s="51" t="str">
        <f t="shared" si="0"/>
        <v/>
      </c>
      <c r="AG13" s="51" t="str">
        <f t="shared" si="2"/>
        <v/>
      </c>
      <c r="AH13" s="51" t="str">
        <f t="shared" si="3"/>
        <v/>
      </c>
      <c r="AI13" s="51" t="str">
        <f t="shared" si="4"/>
        <v/>
      </c>
      <c r="AJ13" s="51" t="str">
        <f t="shared" si="5"/>
        <v/>
      </c>
      <c r="AK13" s="51" t="str">
        <f t="shared" si="6"/>
        <v/>
      </c>
    </row>
    <row r="14" spans="1:48" ht="20.100000000000001" customHeight="1" x14ac:dyDescent="0.2">
      <c r="A14" s="159"/>
      <c r="B14" s="84">
        <v>4</v>
      </c>
      <c r="C14" s="21"/>
      <c r="D14" s="22"/>
      <c r="E14" s="23"/>
      <c r="F14" s="30"/>
      <c r="G14" s="21"/>
      <c r="H14" s="22"/>
      <c r="I14" s="23"/>
      <c r="J14" s="30"/>
      <c r="K14" s="21"/>
      <c r="L14" s="22"/>
      <c r="M14" s="23"/>
      <c r="N14" s="30"/>
      <c r="O14" s="21"/>
      <c r="P14" s="22"/>
      <c r="Q14" s="23"/>
      <c r="R14" s="30"/>
      <c r="S14" s="21"/>
      <c r="T14" s="22"/>
      <c r="U14" s="23"/>
      <c r="V14" s="30"/>
      <c r="W14" s="21"/>
      <c r="X14" s="22"/>
      <c r="Y14" s="23"/>
      <c r="Z14" s="30"/>
      <c r="AA14" s="21"/>
      <c r="AB14" s="22"/>
      <c r="AC14" s="23"/>
      <c r="AD14" s="30"/>
      <c r="AE14" s="51" t="str">
        <f t="shared" si="1"/>
        <v/>
      </c>
      <c r="AF14" s="51" t="str">
        <f t="shared" si="0"/>
        <v/>
      </c>
      <c r="AG14" s="51" t="str">
        <f t="shared" si="2"/>
        <v/>
      </c>
      <c r="AH14" s="51" t="str">
        <f t="shared" si="3"/>
        <v/>
      </c>
      <c r="AI14" s="51" t="str">
        <f t="shared" si="4"/>
        <v/>
      </c>
      <c r="AJ14" s="51" t="str">
        <f t="shared" si="5"/>
        <v/>
      </c>
      <c r="AK14" s="51" t="str">
        <f t="shared" si="6"/>
        <v/>
      </c>
    </row>
    <row r="15" spans="1:48" ht="20.100000000000001" customHeight="1" x14ac:dyDescent="0.2">
      <c r="A15" s="159"/>
      <c r="B15" s="84">
        <v>5</v>
      </c>
      <c r="C15" s="21"/>
      <c r="D15" s="22"/>
      <c r="E15" s="23"/>
      <c r="F15" s="30"/>
      <c r="G15" s="21"/>
      <c r="H15" s="22"/>
      <c r="I15" s="23"/>
      <c r="J15" s="30"/>
      <c r="K15" s="21"/>
      <c r="L15" s="22"/>
      <c r="M15" s="23"/>
      <c r="N15" s="30"/>
      <c r="O15" s="21"/>
      <c r="P15" s="22"/>
      <c r="Q15" s="23"/>
      <c r="R15" s="30"/>
      <c r="S15" s="21"/>
      <c r="T15" s="22"/>
      <c r="U15" s="23"/>
      <c r="V15" s="30"/>
      <c r="W15" s="21"/>
      <c r="X15" s="22"/>
      <c r="Y15" s="23"/>
      <c r="Z15" s="30"/>
      <c r="AA15" s="21"/>
      <c r="AB15" s="22"/>
      <c r="AC15" s="23"/>
      <c r="AD15" s="30"/>
      <c r="AE15" s="51" t="str">
        <f t="shared" si="1"/>
        <v/>
      </c>
      <c r="AF15" s="51" t="str">
        <f t="shared" si="0"/>
        <v/>
      </c>
      <c r="AG15" s="51" t="str">
        <f t="shared" si="2"/>
        <v/>
      </c>
      <c r="AH15" s="51" t="str">
        <f t="shared" si="3"/>
        <v/>
      </c>
      <c r="AI15" s="51" t="str">
        <f t="shared" si="4"/>
        <v/>
      </c>
      <c r="AJ15" s="51" t="str">
        <f t="shared" si="5"/>
        <v/>
      </c>
      <c r="AK15" s="51" t="str">
        <f t="shared" si="6"/>
        <v/>
      </c>
    </row>
    <row r="16" spans="1:48" ht="20.100000000000001" customHeight="1" x14ac:dyDescent="0.2">
      <c r="A16" s="159"/>
      <c r="B16" s="84">
        <v>6</v>
      </c>
      <c r="C16" s="21"/>
      <c r="D16" s="22"/>
      <c r="E16" s="23"/>
      <c r="F16" s="30"/>
      <c r="G16" s="21"/>
      <c r="H16" s="22"/>
      <c r="I16" s="23"/>
      <c r="J16" s="30"/>
      <c r="K16" s="21"/>
      <c r="L16" s="22"/>
      <c r="M16" s="23"/>
      <c r="N16" s="30"/>
      <c r="O16" s="21"/>
      <c r="P16" s="22"/>
      <c r="Q16" s="23"/>
      <c r="R16" s="30"/>
      <c r="S16" s="21"/>
      <c r="T16" s="22"/>
      <c r="U16" s="23"/>
      <c r="V16" s="30"/>
      <c r="W16" s="21"/>
      <c r="X16" s="22"/>
      <c r="Y16" s="23"/>
      <c r="Z16" s="30"/>
      <c r="AA16" s="21"/>
      <c r="AB16" s="22"/>
      <c r="AC16" s="23"/>
      <c r="AD16" s="30"/>
      <c r="AE16" s="51" t="str">
        <f t="shared" si="1"/>
        <v/>
      </c>
      <c r="AF16" s="51" t="str">
        <f t="shared" si="0"/>
        <v/>
      </c>
      <c r="AG16" s="51" t="str">
        <f t="shared" si="2"/>
        <v/>
      </c>
      <c r="AH16" s="51" t="str">
        <f t="shared" si="3"/>
        <v/>
      </c>
      <c r="AI16" s="51" t="str">
        <f t="shared" si="4"/>
        <v/>
      </c>
      <c r="AJ16" s="51" t="str">
        <f t="shared" si="5"/>
        <v/>
      </c>
      <c r="AK16" s="51" t="str">
        <f t="shared" si="6"/>
        <v/>
      </c>
    </row>
    <row r="17" spans="1:37" ht="20.100000000000001" customHeight="1" x14ac:dyDescent="0.2">
      <c r="A17" s="159"/>
      <c r="B17" s="84">
        <v>7</v>
      </c>
      <c r="C17" s="21"/>
      <c r="D17" s="22"/>
      <c r="E17" s="23"/>
      <c r="F17" s="30"/>
      <c r="G17" s="21"/>
      <c r="H17" s="22"/>
      <c r="I17" s="23"/>
      <c r="J17" s="30"/>
      <c r="K17" s="21"/>
      <c r="L17" s="22"/>
      <c r="M17" s="23"/>
      <c r="N17" s="30"/>
      <c r="O17" s="21"/>
      <c r="P17" s="22"/>
      <c r="Q17" s="23"/>
      <c r="R17" s="30"/>
      <c r="S17" s="21"/>
      <c r="T17" s="22"/>
      <c r="U17" s="23"/>
      <c r="V17" s="30"/>
      <c r="W17" s="21"/>
      <c r="X17" s="22"/>
      <c r="Y17" s="23"/>
      <c r="Z17" s="30"/>
      <c r="AA17" s="21"/>
      <c r="AB17" s="22"/>
      <c r="AC17" s="23"/>
      <c r="AD17" s="30"/>
      <c r="AE17" s="51" t="str">
        <f t="shared" si="1"/>
        <v/>
      </c>
      <c r="AF17" s="51" t="str">
        <f t="shared" si="0"/>
        <v/>
      </c>
      <c r="AG17" s="51" t="str">
        <f t="shared" si="2"/>
        <v/>
      </c>
      <c r="AH17" s="51" t="str">
        <f t="shared" si="3"/>
        <v/>
      </c>
      <c r="AI17" s="51" t="str">
        <f t="shared" si="4"/>
        <v/>
      </c>
      <c r="AJ17" s="51" t="str">
        <f t="shared" si="5"/>
        <v/>
      </c>
      <c r="AK17" s="51" t="str">
        <f t="shared" si="6"/>
        <v/>
      </c>
    </row>
    <row r="18" spans="1:37" ht="20.100000000000001" customHeight="1" x14ac:dyDescent="0.2">
      <c r="A18" s="159"/>
      <c r="B18" s="84">
        <v>8</v>
      </c>
      <c r="C18" s="21"/>
      <c r="D18" s="22"/>
      <c r="E18" s="23"/>
      <c r="F18" s="30"/>
      <c r="G18" s="21"/>
      <c r="H18" s="22"/>
      <c r="I18" s="23"/>
      <c r="J18" s="30"/>
      <c r="K18" s="21"/>
      <c r="L18" s="22"/>
      <c r="M18" s="23"/>
      <c r="N18" s="30"/>
      <c r="O18" s="21"/>
      <c r="P18" s="22"/>
      <c r="Q18" s="23"/>
      <c r="R18" s="30"/>
      <c r="S18" s="21"/>
      <c r="T18" s="22"/>
      <c r="U18" s="23"/>
      <c r="V18" s="30"/>
      <c r="W18" s="21"/>
      <c r="X18" s="22"/>
      <c r="Y18" s="23"/>
      <c r="Z18" s="30"/>
      <c r="AA18" s="21"/>
      <c r="AB18" s="22"/>
      <c r="AC18" s="23"/>
      <c r="AD18" s="30"/>
      <c r="AE18" s="51" t="str">
        <f t="shared" si="1"/>
        <v/>
      </c>
      <c r="AF18" s="51" t="str">
        <f t="shared" si="0"/>
        <v/>
      </c>
      <c r="AG18" s="51" t="str">
        <f t="shared" si="2"/>
        <v/>
      </c>
      <c r="AH18" s="51" t="str">
        <f t="shared" si="3"/>
        <v/>
      </c>
      <c r="AI18" s="51" t="str">
        <f t="shared" si="4"/>
        <v/>
      </c>
      <c r="AJ18" s="51" t="str">
        <f t="shared" si="5"/>
        <v/>
      </c>
      <c r="AK18" s="51" t="str">
        <f t="shared" si="6"/>
        <v/>
      </c>
    </row>
    <row r="19" spans="1:37" ht="20.100000000000001" customHeight="1" x14ac:dyDescent="0.2">
      <c r="A19" s="159"/>
      <c r="B19" s="84">
        <v>9</v>
      </c>
      <c r="C19" s="21"/>
      <c r="D19" s="22"/>
      <c r="E19" s="23"/>
      <c r="F19" s="30"/>
      <c r="G19" s="21"/>
      <c r="H19" s="22"/>
      <c r="I19" s="23"/>
      <c r="J19" s="30"/>
      <c r="K19" s="21"/>
      <c r="L19" s="22"/>
      <c r="M19" s="23"/>
      <c r="N19" s="30"/>
      <c r="O19" s="21"/>
      <c r="P19" s="22"/>
      <c r="Q19" s="23"/>
      <c r="R19" s="30"/>
      <c r="S19" s="21"/>
      <c r="T19" s="22"/>
      <c r="U19" s="23"/>
      <c r="V19" s="30"/>
      <c r="W19" s="21"/>
      <c r="X19" s="22"/>
      <c r="Y19" s="23"/>
      <c r="Z19" s="30"/>
      <c r="AA19" s="21"/>
      <c r="AB19" s="22"/>
      <c r="AC19" s="23"/>
      <c r="AD19" s="30"/>
      <c r="AE19" s="51" t="str">
        <f t="shared" si="1"/>
        <v/>
      </c>
      <c r="AF19" s="51" t="str">
        <f t="shared" si="0"/>
        <v/>
      </c>
      <c r="AG19" s="51" t="str">
        <f t="shared" si="2"/>
        <v/>
      </c>
      <c r="AH19" s="51" t="str">
        <f t="shared" si="3"/>
        <v/>
      </c>
      <c r="AI19" s="51" t="str">
        <f t="shared" si="4"/>
        <v/>
      </c>
      <c r="AJ19" s="51" t="str">
        <f t="shared" si="5"/>
        <v/>
      </c>
      <c r="AK19" s="51" t="str">
        <f t="shared" si="6"/>
        <v/>
      </c>
    </row>
    <row r="20" spans="1:37" ht="20.100000000000001" customHeight="1" thickBot="1" x14ac:dyDescent="0.25">
      <c r="A20" s="160"/>
      <c r="B20" s="85">
        <v>10</v>
      </c>
      <c r="C20" s="25"/>
      <c r="D20" s="26"/>
      <c r="E20" s="27"/>
      <c r="F20" s="28"/>
      <c r="G20" s="25"/>
      <c r="H20" s="26"/>
      <c r="I20" s="27"/>
      <c r="J20" s="28"/>
      <c r="K20" s="25"/>
      <c r="L20" s="26"/>
      <c r="M20" s="27"/>
      <c r="N20" s="28"/>
      <c r="O20" s="25"/>
      <c r="P20" s="26"/>
      <c r="Q20" s="27"/>
      <c r="R20" s="28"/>
      <c r="S20" s="25"/>
      <c r="T20" s="26"/>
      <c r="U20" s="27"/>
      <c r="V20" s="28"/>
      <c r="W20" s="25"/>
      <c r="X20" s="26"/>
      <c r="Y20" s="27"/>
      <c r="Z20" s="28"/>
      <c r="AA20" s="25"/>
      <c r="AB20" s="26"/>
      <c r="AC20" s="27"/>
      <c r="AD20" s="28"/>
      <c r="AE20" s="52" t="str">
        <f t="shared" si="1"/>
        <v/>
      </c>
      <c r="AF20" s="52" t="str">
        <f t="shared" si="0"/>
        <v/>
      </c>
      <c r="AG20" s="52" t="str">
        <f t="shared" si="2"/>
        <v/>
      </c>
      <c r="AH20" s="52" t="str">
        <f t="shared" si="3"/>
        <v/>
      </c>
      <c r="AI20" s="52" t="str">
        <f t="shared" si="4"/>
        <v/>
      </c>
      <c r="AJ20" s="52" t="str">
        <f t="shared" si="5"/>
        <v/>
      </c>
      <c r="AK20" s="52" t="str">
        <f t="shared" si="6"/>
        <v/>
      </c>
    </row>
    <row r="21" spans="1:37" ht="20.100000000000001" customHeight="1" x14ac:dyDescent="0.2">
      <c r="A21" s="158">
        <v>2</v>
      </c>
      <c r="B21" s="83">
        <v>1</v>
      </c>
      <c r="C21" s="17"/>
      <c r="D21" s="18"/>
      <c r="E21" s="19"/>
      <c r="F21" s="156"/>
      <c r="G21" s="17"/>
      <c r="H21" s="18"/>
      <c r="I21" s="19"/>
      <c r="J21" s="149"/>
      <c r="K21" s="17"/>
      <c r="L21" s="18"/>
      <c r="M21" s="19"/>
      <c r="N21" s="149"/>
      <c r="O21" s="17"/>
      <c r="P21" s="18"/>
      <c r="Q21" s="19"/>
      <c r="R21" s="149"/>
      <c r="S21" s="17"/>
      <c r="T21" s="18"/>
      <c r="U21" s="19"/>
      <c r="V21" s="149"/>
      <c r="W21" s="17"/>
      <c r="X21" s="18"/>
      <c r="Y21" s="19"/>
      <c r="Z21" s="149"/>
      <c r="AA21" s="17"/>
      <c r="AB21" s="18"/>
      <c r="AC21" s="19"/>
      <c r="AD21" s="149"/>
      <c r="AE21" s="50" t="str">
        <f t="shared" si="1"/>
        <v/>
      </c>
      <c r="AF21" s="50" t="str">
        <f t="shared" si="0"/>
        <v/>
      </c>
      <c r="AG21" s="50" t="str">
        <f t="shared" si="2"/>
        <v/>
      </c>
      <c r="AH21" s="50" t="str">
        <f t="shared" si="3"/>
        <v/>
      </c>
      <c r="AI21" s="50" t="str">
        <f t="shared" si="4"/>
        <v/>
      </c>
      <c r="AJ21" s="50" t="str">
        <f t="shared" si="5"/>
        <v/>
      </c>
      <c r="AK21" s="50" t="str">
        <f t="shared" si="6"/>
        <v/>
      </c>
    </row>
    <row r="22" spans="1:37" ht="20.100000000000001" customHeight="1" x14ac:dyDescent="0.2">
      <c r="A22" s="159"/>
      <c r="B22" s="84">
        <v>2</v>
      </c>
      <c r="C22" s="21"/>
      <c r="D22" s="22"/>
      <c r="E22" s="23"/>
      <c r="F22" s="30"/>
      <c r="G22" s="21"/>
      <c r="H22" s="22"/>
      <c r="I22" s="23"/>
      <c r="J22" s="30"/>
      <c r="K22" s="21"/>
      <c r="L22" s="22"/>
      <c r="M22" s="23"/>
      <c r="N22" s="30"/>
      <c r="O22" s="21"/>
      <c r="P22" s="22"/>
      <c r="Q22" s="23"/>
      <c r="R22" s="30"/>
      <c r="S22" s="21"/>
      <c r="T22" s="22"/>
      <c r="U22" s="23"/>
      <c r="V22" s="30"/>
      <c r="W22" s="21"/>
      <c r="X22" s="22"/>
      <c r="Y22" s="23"/>
      <c r="Z22" s="30"/>
      <c r="AA22" s="21"/>
      <c r="AB22" s="22"/>
      <c r="AC22" s="23"/>
      <c r="AD22" s="30"/>
      <c r="AE22" s="51" t="str">
        <f t="shared" si="1"/>
        <v/>
      </c>
      <c r="AF22" s="51" t="str">
        <f t="shared" si="0"/>
        <v/>
      </c>
      <c r="AG22" s="51" t="str">
        <f t="shared" si="2"/>
        <v/>
      </c>
      <c r="AH22" s="51" t="str">
        <f t="shared" si="3"/>
        <v/>
      </c>
      <c r="AI22" s="51" t="str">
        <f t="shared" si="4"/>
        <v/>
      </c>
      <c r="AJ22" s="51" t="str">
        <f t="shared" si="5"/>
        <v/>
      </c>
      <c r="AK22" s="51" t="str">
        <f t="shared" si="6"/>
        <v/>
      </c>
    </row>
    <row r="23" spans="1:37" ht="20.100000000000001" customHeight="1" x14ac:dyDescent="0.2">
      <c r="A23" s="159"/>
      <c r="B23" s="84">
        <v>3</v>
      </c>
      <c r="C23" s="21"/>
      <c r="D23" s="22"/>
      <c r="E23" s="23"/>
      <c r="F23" s="30"/>
      <c r="G23" s="21"/>
      <c r="H23" s="22"/>
      <c r="I23" s="23"/>
      <c r="J23" s="30"/>
      <c r="K23" s="21"/>
      <c r="L23" s="22"/>
      <c r="M23" s="23"/>
      <c r="N23" s="30"/>
      <c r="O23" s="21"/>
      <c r="P23" s="22"/>
      <c r="Q23" s="23"/>
      <c r="R23" s="30"/>
      <c r="S23" s="21"/>
      <c r="T23" s="22"/>
      <c r="U23" s="23"/>
      <c r="V23" s="30"/>
      <c r="W23" s="21"/>
      <c r="X23" s="22"/>
      <c r="Y23" s="23"/>
      <c r="Z23" s="30"/>
      <c r="AA23" s="21"/>
      <c r="AB23" s="22"/>
      <c r="AC23" s="23"/>
      <c r="AD23" s="30"/>
      <c r="AE23" s="51" t="str">
        <f t="shared" si="1"/>
        <v/>
      </c>
      <c r="AF23" s="51" t="str">
        <f t="shared" si="0"/>
        <v/>
      </c>
      <c r="AG23" s="51" t="str">
        <f t="shared" si="2"/>
        <v/>
      </c>
      <c r="AH23" s="51" t="str">
        <f t="shared" si="3"/>
        <v/>
      </c>
      <c r="AI23" s="51" t="str">
        <f t="shared" si="4"/>
        <v/>
      </c>
      <c r="AJ23" s="51" t="str">
        <f t="shared" si="5"/>
        <v/>
      </c>
      <c r="AK23" s="51" t="str">
        <f t="shared" si="6"/>
        <v/>
      </c>
    </row>
    <row r="24" spans="1:37" ht="20.100000000000001" customHeight="1" x14ac:dyDescent="0.2">
      <c r="A24" s="159"/>
      <c r="B24" s="84">
        <v>4</v>
      </c>
      <c r="C24" s="21"/>
      <c r="D24" s="22"/>
      <c r="E24" s="23"/>
      <c r="F24" s="30"/>
      <c r="G24" s="21"/>
      <c r="H24" s="22"/>
      <c r="I24" s="23"/>
      <c r="J24" s="30"/>
      <c r="K24" s="21"/>
      <c r="L24" s="22"/>
      <c r="M24" s="23"/>
      <c r="N24" s="30"/>
      <c r="O24" s="21"/>
      <c r="P24" s="22"/>
      <c r="Q24" s="23"/>
      <c r="R24" s="30"/>
      <c r="S24" s="21"/>
      <c r="T24" s="22"/>
      <c r="U24" s="23"/>
      <c r="V24" s="30"/>
      <c r="W24" s="21"/>
      <c r="X24" s="22"/>
      <c r="Y24" s="23"/>
      <c r="Z24" s="30"/>
      <c r="AA24" s="21"/>
      <c r="AB24" s="22"/>
      <c r="AC24" s="23"/>
      <c r="AD24" s="30"/>
      <c r="AE24" s="51" t="str">
        <f t="shared" si="1"/>
        <v/>
      </c>
      <c r="AF24" s="51" t="str">
        <f t="shared" si="0"/>
        <v/>
      </c>
      <c r="AG24" s="51" t="str">
        <f t="shared" si="2"/>
        <v/>
      </c>
      <c r="AH24" s="51" t="str">
        <f t="shared" si="3"/>
        <v/>
      </c>
      <c r="AI24" s="51" t="str">
        <f t="shared" si="4"/>
        <v/>
      </c>
      <c r="AJ24" s="51" t="str">
        <f t="shared" si="5"/>
        <v/>
      </c>
      <c r="AK24" s="51" t="str">
        <f t="shared" si="6"/>
        <v/>
      </c>
    </row>
    <row r="25" spans="1:37" ht="20.100000000000001" customHeight="1" x14ac:dyDescent="0.2">
      <c r="A25" s="159"/>
      <c r="B25" s="84">
        <v>5</v>
      </c>
      <c r="C25" s="21"/>
      <c r="D25" s="22"/>
      <c r="E25" s="23"/>
      <c r="F25" s="30"/>
      <c r="G25" s="21"/>
      <c r="H25" s="22"/>
      <c r="I25" s="23"/>
      <c r="J25" s="30"/>
      <c r="K25" s="21"/>
      <c r="L25" s="22"/>
      <c r="M25" s="23"/>
      <c r="N25" s="30"/>
      <c r="O25" s="21"/>
      <c r="P25" s="22"/>
      <c r="Q25" s="23"/>
      <c r="R25" s="30"/>
      <c r="S25" s="21"/>
      <c r="T25" s="22"/>
      <c r="U25" s="23"/>
      <c r="V25" s="30"/>
      <c r="W25" s="21"/>
      <c r="X25" s="22"/>
      <c r="Y25" s="23"/>
      <c r="Z25" s="30"/>
      <c r="AA25" s="21"/>
      <c r="AB25" s="22"/>
      <c r="AC25" s="23"/>
      <c r="AD25" s="30"/>
      <c r="AE25" s="51" t="str">
        <f t="shared" si="1"/>
        <v/>
      </c>
      <c r="AF25" s="51" t="str">
        <f t="shared" si="0"/>
        <v/>
      </c>
      <c r="AG25" s="51" t="str">
        <f t="shared" si="2"/>
        <v/>
      </c>
      <c r="AH25" s="51" t="str">
        <f t="shared" si="3"/>
        <v/>
      </c>
      <c r="AI25" s="51" t="str">
        <f t="shared" si="4"/>
        <v/>
      </c>
      <c r="AJ25" s="51" t="str">
        <f t="shared" si="5"/>
        <v/>
      </c>
      <c r="AK25" s="51" t="str">
        <f t="shared" si="6"/>
        <v/>
      </c>
    </row>
    <row r="26" spans="1:37" ht="20.100000000000001" customHeight="1" x14ac:dyDescent="0.2">
      <c r="A26" s="159"/>
      <c r="B26" s="84">
        <v>6</v>
      </c>
      <c r="C26" s="21"/>
      <c r="D26" s="22"/>
      <c r="E26" s="23"/>
      <c r="F26" s="30"/>
      <c r="G26" s="21"/>
      <c r="H26" s="22"/>
      <c r="I26" s="23"/>
      <c r="J26" s="30"/>
      <c r="K26" s="21"/>
      <c r="L26" s="22"/>
      <c r="M26" s="23"/>
      <c r="N26" s="30"/>
      <c r="O26" s="21"/>
      <c r="P26" s="22"/>
      <c r="Q26" s="23"/>
      <c r="R26" s="30"/>
      <c r="S26" s="21"/>
      <c r="T26" s="22"/>
      <c r="U26" s="23"/>
      <c r="V26" s="30"/>
      <c r="W26" s="21"/>
      <c r="X26" s="22"/>
      <c r="Y26" s="23"/>
      <c r="Z26" s="30"/>
      <c r="AA26" s="21"/>
      <c r="AB26" s="22"/>
      <c r="AC26" s="23"/>
      <c r="AD26" s="30"/>
      <c r="AE26" s="51" t="str">
        <f t="shared" si="1"/>
        <v/>
      </c>
      <c r="AF26" s="51" t="str">
        <f t="shared" si="0"/>
        <v/>
      </c>
      <c r="AG26" s="51" t="str">
        <f t="shared" si="2"/>
        <v/>
      </c>
      <c r="AH26" s="51" t="str">
        <f t="shared" si="3"/>
        <v/>
      </c>
      <c r="AI26" s="51" t="str">
        <f t="shared" si="4"/>
        <v/>
      </c>
      <c r="AJ26" s="51" t="str">
        <f t="shared" si="5"/>
        <v/>
      </c>
      <c r="AK26" s="51" t="str">
        <f t="shared" si="6"/>
        <v/>
      </c>
    </row>
    <row r="27" spans="1:37" ht="20.100000000000001" customHeight="1" x14ac:dyDescent="0.2">
      <c r="A27" s="159"/>
      <c r="B27" s="84">
        <v>7</v>
      </c>
      <c r="C27" s="21"/>
      <c r="D27" s="22"/>
      <c r="E27" s="23"/>
      <c r="F27" s="30"/>
      <c r="G27" s="21"/>
      <c r="H27" s="22"/>
      <c r="I27" s="23"/>
      <c r="J27" s="30"/>
      <c r="K27" s="21"/>
      <c r="L27" s="22"/>
      <c r="M27" s="23"/>
      <c r="N27" s="30"/>
      <c r="O27" s="21"/>
      <c r="P27" s="22"/>
      <c r="Q27" s="23"/>
      <c r="R27" s="30"/>
      <c r="S27" s="21"/>
      <c r="T27" s="22"/>
      <c r="U27" s="23"/>
      <c r="V27" s="30"/>
      <c r="W27" s="21"/>
      <c r="X27" s="22"/>
      <c r="Y27" s="23"/>
      <c r="Z27" s="30"/>
      <c r="AA27" s="21"/>
      <c r="AB27" s="22"/>
      <c r="AC27" s="23"/>
      <c r="AD27" s="30"/>
      <c r="AE27" s="51" t="str">
        <f t="shared" si="1"/>
        <v/>
      </c>
      <c r="AF27" s="51" t="str">
        <f t="shared" si="0"/>
        <v/>
      </c>
      <c r="AG27" s="51" t="str">
        <f t="shared" si="2"/>
        <v/>
      </c>
      <c r="AH27" s="51" t="str">
        <f t="shared" si="3"/>
        <v/>
      </c>
      <c r="AI27" s="51" t="str">
        <f t="shared" si="4"/>
        <v/>
      </c>
      <c r="AJ27" s="51" t="str">
        <f t="shared" si="5"/>
        <v/>
      </c>
      <c r="AK27" s="51" t="str">
        <f t="shared" si="6"/>
        <v/>
      </c>
    </row>
    <row r="28" spans="1:37" ht="20.100000000000001" customHeight="1" x14ac:dyDescent="0.2">
      <c r="A28" s="159"/>
      <c r="B28" s="84">
        <v>8</v>
      </c>
      <c r="C28" s="21"/>
      <c r="D28" s="22"/>
      <c r="E28" s="23"/>
      <c r="F28" s="30"/>
      <c r="G28" s="21"/>
      <c r="H28" s="22"/>
      <c r="I28" s="23"/>
      <c r="J28" s="30"/>
      <c r="K28" s="21"/>
      <c r="L28" s="22"/>
      <c r="M28" s="23"/>
      <c r="N28" s="30"/>
      <c r="O28" s="21"/>
      <c r="P28" s="22"/>
      <c r="Q28" s="23"/>
      <c r="R28" s="30"/>
      <c r="S28" s="21"/>
      <c r="T28" s="22"/>
      <c r="U28" s="23"/>
      <c r="V28" s="30"/>
      <c r="W28" s="21"/>
      <c r="X28" s="22"/>
      <c r="Y28" s="23"/>
      <c r="Z28" s="30"/>
      <c r="AA28" s="21"/>
      <c r="AB28" s="22"/>
      <c r="AC28" s="23"/>
      <c r="AD28" s="30"/>
      <c r="AE28" s="51" t="str">
        <f t="shared" si="1"/>
        <v/>
      </c>
      <c r="AF28" s="51" t="str">
        <f t="shared" si="0"/>
        <v/>
      </c>
      <c r="AG28" s="51" t="str">
        <f t="shared" si="2"/>
        <v/>
      </c>
      <c r="AH28" s="51" t="str">
        <f t="shared" si="3"/>
        <v/>
      </c>
      <c r="AI28" s="51" t="str">
        <f t="shared" si="4"/>
        <v/>
      </c>
      <c r="AJ28" s="51" t="str">
        <f t="shared" si="5"/>
        <v/>
      </c>
      <c r="AK28" s="51" t="str">
        <f t="shared" si="6"/>
        <v/>
      </c>
    </row>
    <row r="29" spans="1:37" ht="20.100000000000001" customHeight="1" x14ac:dyDescent="0.2">
      <c r="A29" s="159"/>
      <c r="B29" s="84">
        <v>9</v>
      </c>
      <c r="C29" s="21"/>
      <c r="D29" s="22"/>
      <c r="E29" s="23"/>
      <c r="F29" s="30"/>
      <c r="G29" s="21"/>
      <c r="H29" s="22"/>
      <c r="I29" s="23"/>
      <c r="J29" s="30"/>
      <c r="K29" s="21"/>
      <c r="L29" s="22"/>
      <c r="M29" s="23"/>
      <c r="N29" s="30"/>
      <c r="O29" s="21"/>
      <c r="P29" s="22"/>
      <c r="Q29" s="23"/>
      <c r="R29" s="30"/>
      <c r="S29" s="21"/>
      <c r="T29" s="22"/>
      <c r="U29" s="23"/>
      <c r="V29" s="30"/>
      <c r="W29" s="21"/>
      <c r="X29" s="22"/>
      <c r="Y29" s="23"/>
      <c r="Z29" s="30"/>
      <c r="AA29" s="21"/>
      <c r="AB29" s="22"/>
      <c r="AC29" s="23"/>
      <c r="AD29" s="30"/>
      <c r="AE29" s="51" t="str">
        <f t="shared" si="1"/>
        <v/>
      </c>
      <c r="AF29" s="51" t="str">
        <f t="shared" si="0"/>
        <v/>
      </c>
      <c r="AG29" s="51" t="str">
        <f t="shared" si="2"/>
        <v/>
      </c>
      <c r="AH29" s="51" t="str">
        <f t="shared" si="3"/>
        <v/>
      </c>
      <c r="AI29" s="51" t="str">
        <f t="shared" si="4"/>
        <v/>
      </c>
      <c r="AJ29" s="51" t="str">
        <f t="shared" si="5"/>
        <v/>
      </c>
      <c r="AK29" s="51" t="str">
        <f t="shared" si="6"/>
        <v/>
      </c>
    </row>
    <row r="30" spans="1:37" ht="20.100000000000001" customHeight="1" thickBot="1" x14ac:dyDescent="0.25">
      <c r="A30" s="160"/>
      <c r="B30" s="85">
        <v>10</v>
      </c>
      <c r="C30" s="25"/>
      <c r="D30" s="26"/>
      <c r="E30" s="27"/>
      <c r="F30" s="28"/>
      <c r="G30" s="25"/>
      <c r="H30" s="26"/>
      <c r="I30" s="27"/>
      <c r="J30" s="28"/>
      <c r="K30" s="25"/>
      <c r="L30" s="26"/>
      <c r="M30" s="27"/>
      <c r="N30" s="28"/>
      <c r="O30" s="25"/>
      <c r="P30" s="26"/>
      <c r="Q30" s="27"/>
      <c r="R30" s="28"/>
      <c r="S30" s="25"/>
      <c r="T30" s="26"/>
      <c r="U30" s="27"/>
      <c r="V30" s="28"/>
      <c r="W30" s="25"/>
      <c r="X30" s="26"/>
      <c r="Y30" s="27"/>
      <c r="Z30" s="28"/>
      <c r="AA30" s="25"/>
      <c r="AB30" s="26"/>
      <c r="AC30" s="27"/>
      <c r="AD30" s="28"/>
      <c r="AE30" s="52" t="str">
        <f t="shared" si="1"/>
        <v/>
      </c>
      <c r="AF30" s="52" t="str">
        <f t="shared" si="0"/>
        <v/>
      </c>
      <c r="AG30" s="52" t="str">
        <f t="shared" si="2"/>
        <v/>
      </c>
      <c r="AH30" s="52" t="str">
        <f t="shared" si="3"/>
        <v/>
      </c>
      <c r="AI30" s="52" t="str">
        <f t="shared" si="4"/>
        <v/>
      </c>
      <c r="AJ30" s="52" t="str">
        <f t="shared" si="5"/>
        <v/>
      </c>
      <c r="AK30" s="52" t="str">
        <f t="shared" si="6"/>
        <v/>
      </c>
    </row>
    <row r="31" spans="1:37" ht="20.100000000000001" customHeight="1" x14ac:dyDescent="0.2">
      <c r="A31" s="158">
        <v>3</v>
      </c>
      <c r="B31" s="83">
        <v>1</v>
      </c>
      <c r="C31" s="17"/>
      <c r="D31" s="18"/>
      <c r="E31" s="19"/>
      <c r="F31" s="156"/>
      <c r="G31" s="17"/>
      <c r="H31" s="18"/>
      <c r="I31" s="19"/>
      <c r="J31" s="149"/>
      <c r="K31" s="17"/>
      <c r="L31" s="18"/>
      <c r="M31" s="19"/>
      <c r="N31" s="149"/>
      <c r="O31" s="17"/>
      <c r="P31" s="18"/>
      <c r="Q31" s="19"/>
      <c r="R31" s="149"/>
      <c r="S31" s="17"/>
      <c r="T31" s="18"/>
      <c r="U31" s="19"/>
      <c r="V31" s="149"/>
      <c r="W31" s="17"/>
      <c r="X31" s="18"/>
      <c r="Y31" s="19"/>
      <c r="Z31" s="149"/>
      <c r="AA31" s="17"/>
      <c r="AB31" s="18"/>
      <c r="AC31" s="19"/>
      <c r="AD31" s="149"/>
      <c r="AE31" s="50" t="str">
        <f t="shared" si="1"/>
        <v/>
      </c>
      <c r="AF31" s="50" t="str">
        <f t="shared" si="0"/>
        <v/>
      </c>
      <c r="AG31" s="50" t="str">
        <f t="shared" si="2"/>
        <v/>
      </c>
      <c r="AH31" s="50" t="str">
        <f t="shared" si="3"/>
        <v/>
      </c>
      <c r="AI31" s="50" t="str">
        <f t="shared" si="4"/>
        <v/>
      </c>
      <c r="AJ31" s="50" t="str">
        <f t="shared" si="5"/>
        <v/>
      </c>
      <c r="AK31" s="50" t="str">
        <f t="shared" si="6"/>
        <v/>
      </c>
    </row>
    <row r="32" spans="1:37" ht="20.100000000000001" customHeight="1" x14ac:dyDescent="0.2">
      <c r="A32" s="159"/>
      <c r="B32" s="84">
        <v>2</v>
      </c>
      <c r="C32" s="21"/>
      <c r="D32" s="22"/>
      <c r="E32" s="23"/>
      <c r="F32" s="30"/>
      <c r="G32" s="21"/>
      <c r="H32" s="22"/>
      <c r="I32" s="23"/>
      <c r="J32" s="30"/>
      <c r="K32" s="21"/>
      <c r="L32" s="22"/>
      <c r="M32" s="23"/>
      <c r="N32" s="30"/>
      <c r="O32" s="21"/>
      <c r="P32" s="22"/>
      <c r="Q32" s="23"/>
      <c r="R32" s="30"/>
      <c r="S32" s="21"/>
      <c r="T32" s="22"/>
      <c r="U32" s="23"/>
      <c r="V32" s="30"/>
      <c r="W32" s="21"/>
      <c r="X32" s="22"/>
      <c r="Y32" s="23"/>
      <c r="Z32" s="30"/>
      <c r="AA32" s="21"/>
      <c r="AB32" s="22"/>
      <c r="AC32" s="23"/>
      <c r="AD32" s="30"/>
      <c r="AE32" s="51" t="str">
        <f t="shared" si="1"/>
        <v/>
      </c>
      <c r="AF32" s="51" t="str">
        <f t="shared" si="0"/>
        <v/>
      </c>
      <c r="AG32" s="51" t="str">
        <f t="shared" si="2"/>
        <v/>
      </c>
      <c r="AH32" s="51" t="str">
        <f t="shared" si="3"/>
        <v/>
      </c>
      <c r="AI32" s="51" t="str">
        <f t="shared" si="4"/>
        <v/>
      </c>
      <c r="AJ32" s="51" t="str">
        <f t="shared" si="5"/>
        <v/>
      </c>
      <c r="AK32" s="51" t="str">
        <f t="shared" si="6"/>
        <v/>
      </c>
    </row>
    <row r="33" spans="1:37" ht="20.100000000000001" customHeight="1" x14ac:dyDescent="0.2">
      <c r="A33" s="159"/>
      <c r="B33" s="84">
        <v>3</v>
      </c>
      <c r="C33" s="21"/>
      <c r="D33" s="22"/>
      <c r="E33" s="23"/>
      <c r="F33" s="30"/>
      <c r="G33" s="21"/>
      <c r="H33" s="22"/>
      <c r="I33" s="23"/>
      <c r="J33" s="30"/>
      <c r="K33" s="21"/>
      <c r="L33" s="22"/>
      <c r="M33" s="23"/>
      <c r="N33" s="30"/>
      <c r="O33" s="21"/>
      <c r="P33" s="22"/>
      <c r="Q33" s="23"/>
      <c r="R33" s="30"/>
      <c r="S33" s="21"/>
      <c r="T33" s="22"/>
      <c r="U33" s="23"/>
      <c r="V33" s="30"/>
      <c r="W33" s="21"/>
      <c r="X33" s="22"/>
      <c r="Y33" s="23"/>
      <c r="Z33" s="30"/>
      <c r="AA33" s="21"/>
      <c r="AB33" s="22"/>
      <c r="AC33" s="23"/>
      <c r="AD33" s="30"/>
      <c r="AE33" s="51" t="str">
        <f t="shared" si="1"/>
        <v/>
      </c>
      <c r="AF33" s="51" t="str">
        <f t="shared" si="0"/>
        <v/>
      </c>
      <c r="AG33" s="51" t="str">
        <f t="shared" si="2"/>
        <v/>
      </c>
      <c r="AH33" s="51" t="str">
        <f t="shared" si="3"/>
        <v/>
      </c>
      <c r="AI33" s="51" t="str">
        <f t="shared" si="4"/>
        <v/>
      </c>
      <c r="AJ33" s="51" t="str">
        <f t="shared" si="5"/>
        <v/>
      </c>
      <c r="AK33" s="51" t="str">
        <f t="shared" si="6"/>
        <v/>
      </c>
    </row>
    <row r="34" spans="1:37" ht="20.100000000000001" customHeight="1" x14ac:dyDescent="0.2">
      <c r="A34" s="159"/>
      <c r="B34" s="84">
        <v>4</v>
      </c>
      <c r="C34" s="21"/>
      <c r="D34" s="22"/>
      <c r="E34" s="23"/>
      <c r="F34" s="30"/>
      <c r="G34" s="21"/>
      <c r="H34" s="22"/>
      <c r="I34" s="23"/>
      <c r="J34" s="30"/>
      <c r="K34" s="21"/>
      <c r="L34" s="22"/>
      <c r="M34" s="23"/>
      <c r="N34" s="30"/>
      <c r="O34" s="21"/>
      <c r="P34" s="22"/>
      <c r="Q34" s="23"/>
      <c r="R34" s="30"/>
      <c r="S34" s="21"/>
      <c r="T34" s="22"/>
      <c r="U34" s="23"/>
      <c r="V34" s="30"/>
      <c r="W34" s="21"/>
      <c r="X34" s="22"/>
      <c r="Y34" s="23"/>
      <c r="Z34" s="30"/>
      <c r="AA34" s="21"/>
      <c r="AB34" s="22"/>
      <c r="AC34" s="23"/>
      <c r="AD34" s="30"/>
      <c r="AE34" s="51" t="str">
        <f t="shared" si="1"/>
        <v/>
      </c>
      <c r="AF34" s="51" t="str">
        <f t="shared" si="0"/>
        <v/>
      </c>
      <c r="AG34" s="51" t="str">
        <f t="shared" si="2"/>
        <v/>
      </c>
      <c r="AH34" s="51" t="str">
        <f t="shared" si="3"/>
        <v/>
      </c>
      <c r="AI34" s="51" t="str">
        <f t="shared" si="4"/>
        <v/>
      </c>
      <c r="AJ34" s="51" t="str">
        <f t="shared" si="5"/>
        <v/>
      </c>
      <c r="AK34" s="51" t="str">
        <f t="shared" si="6"/>
        <v/>
      </c>
    </row>
    <row r="35" spans="1:37" ht="20.100000000000001" customHeight="1" x14ac:dyDescent="0.2">
      <c r="A35" s="159"/>
      <c r="B35" s="84">
        <v>5</v>
      </c>
      <c r="C35" s="21"/>
      <c r="D35" s="22"/>
      <c r="E35" s="23"/>
      <c r="F35" s="30"/>
      <c r="G35" s="21"/>
      <c r="H35" s="22"/>
      <c r="I35" s="23"/>
      <c r="J35" s="30"/>
      <c r="K35" s="21"/>
      <c r="L35" s="22"/>
      <c r="M35" s="23"/>
      <c r="N35" s="30"/>
      <c r="O35" s="21"/>
      <c r="P35" s="22"/>
      <c r="Q35" s="23"/>
      <c r="R35" s="30"/>
      <c r="S35" s="21"/>
      <c r="T35" s="22"/>
      <c r="U35" s="23"/>
      <c r="V35" s="30"/>
      <c r="W35" s="21"/>
      <c r="X35" s="22"/>
      <c r="Y35" s="23"/>
      <c r="Z35" s="30"/>
      <c r="AA35" s="21"/>
      <c r="AB35" s="22"/>
      <c r="AC35" s="23"/>
      <c r="AD35" s="30"/>
      <c r="AE35" s="51" t="str">
        <f t="shared" si="1"/>
        <v/>
      </c>
      <c r="AF35" s="51" t="str">
        <f t="shared" si="0"/>
        <v/>
      </c>
      <c r="AG35" s="51" t="str">
        <f t="shared" si="2"/>
        <v/>
      </c>
      <c r="AH35" s="51" t="str">
        <f t="shared" si="3"/>
        <v/>
      </c>
      <c r="AI35" s="51" t="str">
        <f t="shared" si="4"/>
        <v/>
      </c>
      <c r="AJ35" s="51" t="str">
        <f t="shared" si="5"/>
        <v/>
      </c>
      <c r="AK35" s="51" t="str">
        <f t="shared" si="6"/>
        <v/>
      </c>
    </row>
    <row r="36" spans="1:37" ht="20.100000000000001" customHeight="1" x14ac:dyDescent="0.2">
      <c r="A36" s="159"/>
      <c r="B36" s="84">
        <v>6</v>
      </c>
      <c r="C36" s="21"/>
      <c r="D36" s="22"/>
      <c r="E36" s="23"/>
      <c r="F36" s="30"/>
      <c r="G36" s="21"/>
      <c r="H36" s="22"/>
      <c r="I36" s="23"/>
      <c r="J36" s="30"/>
      <c r="K36" s="21"/>
      <c r="L36" s="22"/>
      <c r="M36" s="23"/>
      <c r="N36" s="30"/>
      <c r="O36" s="21"/>
      <c r="P36" s="22"/>
      <c r="Q36" s="23"/>
      <c r="R36" s="30"/>
      <c r="S36" s="21"/>
      <c r="T36" s="22"/>
      <c r="U36" s="23"/>
      <c r="V36" s="30"/>
      <c r="W36" s="21"/>
      <c r="X36" s="22"/>
      <c r="Y36" s="23"/>
      <c r="Z36" s="30"/>
      <c r="AA36" s="21"/>
      <c r="AB36" s="22"/>
      <c r="AC36" s="23"/>
      <c r="AD36" s="30"/>
      <c r="AE36" s="51" t="str">
        <f t="shared" si="1"/>
        <v/>
      </c>
      <c r="AF36" s="51" t="str">
        <f t="shared" si="0"/>
        <v/>
      </c>
      <c r="AG36" s="51" t="str">
        <f t="shared" si="2"/>
        <v/>
      </c>
      <c r="AH36" s="51" t="str">
        <f t="shared" si="3"/>
        <v/>
      </c>
      <c r="AI36" s="51" t="str">
        <f t="shared" si="4"/>
        <v/>
      </c>
      <c r="AJ36" s="51" t="str">
        <f t="shared" si="5"/>
        <v/>
      </c>
      <c r="AK36" s="51" t="str">
        <f t="shared" si="6"/>
        <v/>
      </c>
    </row>
    <row r="37" spans="1:37" ht="20.100000000000001" customHeight="1" x14ac:dyDescent="0.2">
      <c r="A37" s="159"/>
      <c r="B37" s="84">
        <v>7</v>
      </c>
      <c r="C37" s="21"/>
      <c r="D37" s="22"/>
      <c r="E37" s="23"/>
      <c r="F37" s="30"/>
      <c r="G37" s="21"/>
      <c r="H37" s="22"/>
      <c r="I37" s="23"/>
      <c r="J37" s="30"/>
      <c r="K37" s="21"/>
      <c r="L37" s="22"/>
      <c r="M37" s="23"/>
      <c r="N37" s="30"/>
      <c r="O37" s="21"/>
      <c r="P37" s="22"/>
      <c r="Q37" s="23"/>
      <c r="R37" s="30"/>
      <c r="S37" s="21"/>
      <c r="T37" s="22"/>
      <c r="U37" s="23"/>
      <c r="V37" s="30"/>
      <c r="W37" s="21"/>
      <c r="X37" s="22"/>
      <c r="Y37" s="23"/>
      <c r="Z37" s="30"/>
      <c r="AA37" s="21"/>
      <c r="AB37" s="22"/>
      <c r="AC37" s="23"/>
      <c r="AD37" s="30"/>
      <c r="AE37" s="51" t="str">
        <f t="shared" si="1"/>
        <v/>
      </c>
      <c r="AF37" s="51" t="str">
        <f t="shared" si="0"/>
        <v/>
      </c>
      <c r="AG37" s="51" t="str">
        <f t="shared" si="2"/>
        <v/>
      </c>
      <c r="AH37" s="51" t="str">
        <f t="shared" si="3"/>
        <v/>
      </c>
      <c r="AI37" s="51" t="str">
        <f t="shared" si="4"/>
        <v/>
      </c>
      <c r="AJ37" s="51" t="str">
        <f t="shared" si="5"/>
        <v/>
      </c>
      <c r="AK37" s="51" t="str">
        <f t="shared" si="6"/>
        <v/>
      </c>
    </row>
    <row r="38" spans="1:37" ht="20.100000000000001" customHeight="1" x14ac:dyDescent="0.2">
      <c r="A38" s="159"/>
      <c r="B38" s="84">
        <v>8</v>
      </c>
      <c r="C38" s="21"/>
      <c r="D38" s="22"/>
      <c r="E38" s="23"/>
      <c r="F38" s="30"/>
      <c r="G38" s="21"/>
      <c r="H38" s="22"/>
      <c r="I38" s="23"/>
      <c r="J38" s="30"/>
      <c r="K38" s="21"/>
      <c r="L38" s="22"/>
      <c r="M38" s="23"/>
      <c r="N38" s="30"/>
      <c r="O38" s="21"/>
      <c r="P38" s="22"/>
      <c r="Q38" s="23"/>
      <c r="R38" s="30"/>
      <c r="S38" s="21"/>
      <c r="T38" s="22"/>
      <c r="U38" s="23"/>
      <c r="V38" s="30"/>
      <c r="W38" s="21"/>
      <c r="X38" s="22"/>
      <c r="Y38" s="23"/>
      <c r="Z38" s="30"/>
      <c r="AA38" s="21"/>
      <c r="AB38" s="22"/>
      <c r="AC38" s="23"/>
      <c r="AD38" s="30"/>
      <c r="AE38" s="51" t="str">
        <f t="shared" si="1"/>
        <v/>
      </c>
      <c r="AF38" s="51" t="str">
        <f t="shared" si="0"/>
        <v/>
      </c>
      <c r="AG38" s="51" t="str">
        <f t="shared" si="2"/>
        <v/>
      </c>
      <c r="AH38" s="51" t="str">
        <f t="shared" si="3"/>
        <v/>
      </c>
      <c r="AI38" s="51" t="str">
        <f t="shared" si="4"/>
        <v/>
      </c>
      <c r="AJ38" s="51" t="str">
        <f t="shared" si="5"/>
        <v/>
      </c>
      <c r="AK38" s="51" t="str">
        <f t="shared" si="6"/>
        <v/>
      </c>
    </row>
    <row r="39" spans="1:37" ht="20.100000000000001" customHeight="1" x14ac:dyDescent="0.2">
      <c r="A39" s="159"/>
      <c r="B39" s="84">
        <v>9</v>
      </c>
      <c r="C39" s="21"/>
      <c r="D39" s="22"/>
      <c r="E39" s="23"/>
      <c r="F39" s="30"/>
      <c r="G39" s="21"/>
      <c r="H39" s="22"/>
      <c r="I39" s="23"/>
      <c r="J39" s="30"/>
      <c r="K39" s="21"/>
      <c r="L39" s="22"/>
      <c r="M39" s="23"/>
      <c r="N39" s="30"/>
      <c r="O39" s="21"/>
      <c r="P39" s="22"/>
      <c r="Q39" s="23"/>
      <c r="R39" s="30"/>
      <c r="S39" s="21"/>
      <c r="T39" s="22"/>
      <c r="U39" s="23"/>
      <c r="V39" s="30"/>
      <c r="W39" s="21"/>
      <c r="X39" s="22"/>
      <c r="Y39" s="23"/>
      <c r="Z39" s="30"/>
      <c r="AA39" s="21"/>
      <c r="AB39" s="22"/>
      <c r="AC39" s="23"/>
      <c r="AD39" s="30"/>
      <c r="AE39" s="51" t="str">
        <f t="shared" si="1"/>
        <v/>
      </c>
      <c r="AF39" s="51" t="str">
        <f t="shared" si="0"/>
        <v/>
      </c>
      <c r="AG39" s="51" t="str">
        <f t="shared" si="2"/>
        <v/>
      </c>
      <c r="AH39" s="51" t="str">
        <f t="shared" si="3"/>
        <v/>
      </c>
      <c r="AI39" s="51" t="str">
        <f t="shared" si="4"/>
        <v/>
      </c>
      <c r="AJ39" s="51" t="str">
        <f t="shared" si="5"/>
        <v/>
      </c>
      <c r="AK39" s="51" t="str">
        <f t="shared" si="6"/>
        <v/>
      </c>
    </row>
    <row r="40" spans="1:37" ht="20.100000000000001" customHeight="1" thickBot="1" x14ac:dyDescent="0.25">
      <c r="A40" s="160"/>
      <c r="B40" s="85">
        <v>10</v>
      </c>
      <c r="C40" s="25"/>
      <c r="D40" s="26"/>
      <c r="E40" s="27"/>
      <c r="F40" s="28"/>
      <c r="G40" s="25"/>
      <c r="H40" s="26"/>
      <c r="I40" s="27"/>
      <c r="J40" s="28"/>
      <c r="K40" s="25"/>
      <c r="L40" s="26"/>
      <c r="M40" s="27"/>
      <c r="N40" s="28"/>
      <c r="O40" s="25"/>
      <c r="P40" s="26"/>
      <c r="Q40" s="27"/>
      <c r="R40" s="28"/>
      <c r="S40" s="25"/>
      <c r="T40" s="26"/>
      <c r="U40" s="27"/>
      <c r="V40" s="28"/>
      <c r="W40" s="25"/>
      <c r="X40" s="26"/>
      <c r="Y40" s="27"/>
      <c r="Z40" s="28"/>
      <c r="AA40" s="25"/>
      <c r="AB40" s="26"/>
      <c r="AC40" s="27"/>
      <c r="AD40" s="28"/>
      <c r="AE40" s="52" t="str">
        <f t="shared" si="1"/>
        <v/>
      </c>
      <c r="AF40" s="52" t="str">
        <f t="shared" si="0"/>
        <v/>
      </c>
      <c r="AG40" s="52" t="str">
        <f t="shared" si="2"/>
        <v/>
      </c>
      <c r="AH40" s="52" t="str">
        <f t="shared" si="3"/>
        <v/>
      </c>
      <c r="AI40" s="52" t="str">
        <f t="shared" si="4"/>
        <v/>
      </c>
      <c r="AJ40" s="52" t="str">
        <f t="shared" si="5"/>
        <v/>
      </c>
      <c r="AK40" s="52" t="str">
        <f t="shared" si="6"/>
        <v/>
      </c>
    </row>
    <row r="41" spans="1:37" ht="20.100000000000001" customHeight="1" x14ac:dyDescent="0.2">
      <c r="A41" s="158">
        <v>4</v>
      </c>
      <c r="B41" s="83">
        <v>1</v>
      </c>
      <c r="C41" s="17"/>
      <c r="D41" s="18"/>
      <c r="E41" s="19"/>
      <c r="F41" s="156"/>
      <c r="G41" s="17"/>
      <c r="H41" s="18"/>
      <c r="I41" s="19"/>
      <c r="J41" s="149"/>
      <c r="K41" s="17"/>
      <c r="L41" s="18"/>
      <c r="M41" s="19"/>
      <c r="N41" s="149"/>
      <c r="O41" s="17"/>
      <c r="P41" s="18"/>
      <c r="Q41" s="19"/>
      <c r="R41" s="149"/>
      <c r="S41" s="17"/>
      <c r="T41" s="18"/>
      <c r="U41" s="19"/>
      <c r="V41" s="149"/>
      <c r="W41" s="17"/>
      <c r="X41" s="18"/>
      <c r="Y41" s="19"/>
      <c r="Z41" s="149"/>
      <c r="AA41" s="17"/>
      <c r="AB41" s="18"/>
      <c r="AC41" s="19"/>
      <c r="AD41" s="149"/>
      <c r="AE41" s="50" t="str">
        <f t="shared" si="1"/>
        <v/>
      </c>
      <c r="AF41" s="50" t="str">
        <f t="shared" si="0"/>
        <v/>
      </c>
      <c r="AG41" s="50" t="str">
        <f t="shared" si="2"/>
        <v/>
      </c>
      <c r="AH41" s="50" t="str">
        <f t="shared" si="3"/>
        <v/>
      </c>
      <c r="AI41" s="50" t="str">
        <f t="shared" si="4"/>
        <v/>
      </c>
      <c r="AJ41" s="50" t="str">
        <f t="shared" si="5"/>
        <v/>
      </c>
      <c r="AK41" s="50" t="str">
        <f t="shared" si="6"/>
        <v/>
      </c>
    </row>
    <row r="42" spans="1:37" ht="20.100000000000001" customHeight="1" x14ac:dyDescent="0.2">
      <c r="A42" s="159"/>
      <c r="B42" s="84">
        <v>2</v>
      </c>
      <c r="C42" s="21"/>
      <c r="D42" s="22"/>
      <c r="E42" s="23"/>
      <c r="F42" s="30"/>
      <c r="G42" s="21"/>
      <c r="H42" s="22"/>
      <c r="I42" s="23"/>
      <c r="J42" s="30"/>
      <c r="K42" s="21"/>
      <c r="L42" s="22"/>
      <c r="M42" s="23"/>
      <c r="N42" s="30"/>
      <c r="O42" s="21"/>
      <c r="P42" s="22"/>
      <c r="Q42" s="23"/>
      <c r="R42" s="30"/>
      <c r="S42" s="21"/>
      <c r="T42" s="22"/>
      <c r="U42" s="23"/>
      <c r="V42" s="30"/>
      <c r="W42" s="21"/>
      <c r="X42" s="22"/>
      <c r="Y42" s="23"/>
      <c r="Z42" s="30"/>
      <c r="AA42" s="21"/>
      <c r="AB42" s="22"/>
      <c r="AC42" s="23"/>
      <c r="AD42" s="30"/>
      <c r="AE42" s="51" t="str">
        <f t="shared" si="1"/>
        <v/>
      </c>
      <c r="AF42" s="51" t="str">
        <f t="shared" si="0"/>
        <v/>
      </c>
      <c r="AG42" s="51" t="str">
        <f t="shared" si="2"/>
        <v/>
      </c>
      <c r="AH42" s="51" t="str">
        <f t="shared" si="3"/>
        <v/>
      </c>
      <c r="AI42" s="51" t="str">
        <f t="shared" si="4"/>
        <v/>
      </c>
      <c r="AJ42" s="51" t="str">
        <f t="shared" si="5"/>
        <v/>
      </c>
      <c r="AK42" s="51" t="str">
        <f t="shared" si="6"/>
        <v/>
      </c>
    </row>
    <row r="43" spans="1:37" ht="20.100000000000001" customHeight="1" x14ac:dyDescent="0.2">
      <c r="A43" s="159"/>
      <c r="B43" s="84">
        <v>3</v>
      </c>
      <c r="C43" s="21"/>
      <c r="D43" s="22"/>
      <c r="E43" s="23"/>
      <c r="F43" s="30"/>
      <c r="G43" s="21"/>
      <c r="H43" s="22"/>
      <c r="I43" s="23"/>
      <c r="J43" s="30"/>
      <c r="K43" s="21"/>
      <c r="L43" s="22"/>
      <c r="M43" s="23"/>
      <c r="N43" s="30"/>
      <c r="O43" s="21"/>
      <c r="P43" s="22"/>
      <c r="Q43" s="23"/>
      <c r="R43" s="30"/>
      <c r="S43" s="21"/>
      <c r="T43" s="22"/>
      <c r="U43" s="23"/>
      <c r="V43" s="30"/>
      <c r="W43" s="21"/>
      <c r="X43" s="22"/>
      <c r="Y43" s="23"/>
      <c r="Z43" s="30"/>
      <c r="AA43" s="21"/>
      <c r="AB43" s="22"/>
      <c r="AC43" s="23"/>
      <c r="AD43" s="30"/>
      <c r="AE43" s="51" t="str">
        <f t="shared" ref="AE43:AE74" si="7">IF((C43+F43)&gt;0,1,"")</f>
        <v/>
      </c>
      <c r="AF43" s="51" t="str">
        <f t="shared" ref="AF43:AF74" si="8">IF((G43+J43)&gt;0,1,"")</f>
        <v/>
      </c>
      <c r="AG43" s="51" t="str">
        <f t="shared" si="2"/>
        <v/>
      </c>
      <c r="AH43" s="51" t="str">
        <f t="shared" si="3"/>
        <v/>
      </c>
      <c r="AI43" s="51" t="str">
        <f t="shared" si="4"/>
        <v/>
      </c>
      <c r="AJ43" s="51" t="str">
        <f t="shared" si="5"/>
        <v/>
      </c>
      <c r="AK43" s="51" t="str">
        <f t="shared" si="6"/>
        <v/>
      </c>
    </row>
    <row r="44" spans="1:37" ht="20.100000000000001" customHeight="1" x14ac:dyDescent="0.2">
      <c r="A44" s="159"/>
      <c r="B44" s="84">
        <v>4</v>
      </c>
      <c r="C44" s="21"/>
      <c r="D44" s="22"/>
      <c r="E44" s="23"/>
      <c r="F44" s="30"/>
      <c r="G44" s="21"/>
      <c r="H44" s="22"/>
      <c r="I44" s="23"/>
      <c r="J44" s="30"/>
      <c r="K44" s="21"/>
      <c r="L44" s="22"/>
      <c r="M44" s="23"/>
      <c r="N44" s="30"/>
      <c r="O44" s="21"/>
      <c r="P44" s="22"/>
      <c r="Q44" s="23"/>
      <c r="R44" s="30"/>
      <c r="S44" s="21"/>
      <c r="T44" s="22"/>
      <c r="U44" s="23"/>
      <c r="V44" s="30"/>
      <c r="W44" s="21"/>
      <c r="X44" s="22"/>
      <c r="Y44" s="23"/>
      <c r="Z44" s="30"/>
      <c r="AA44" s="21"/>
      <c r="AB44" s="22"/>
      <c r="AC44" s="23"/>
      <c r="AD44" s="30"/>
      <c r="AE44" s="51" t="str">
        <f t="shared" si="7"/>
        <v/>
      </c>
      <c r="AF44" s="51" t="str">
        <f t="shared" si="8"/>
        <v/>
      </c>
      <c r="AG44" s="51" t="str">
        <f t="shared" si="2"/>
        <v/>
      </c>
      <c r="AH44" s="51" t="str">
        <f t="shared" si="3"/>
        <v/>
      </c>
      <c r="AI44" s="51" t="str">
        <f t="shared" si="4"/>
        <v/>
      </c>
      <c r="AJ44" s="51" t="str">
        <f t="shared" si="5"/>
        <v/>
      </c>
      <c r="AK44" s="51" t="str">
        <f t="shared" si="6"/>
        <v/>
      </c>
    </row>
    <row r="45" spans="1:37" ht="20.100000000000001" customHeight="1" x14ac:dyDescent="0.2">
      <c r="A45" s="159"/>
      <c r="B45" s="84">
        <v>5</v>
      </c>
      <c r="C45" s="21"/>
      <c r="D45" s="22"/>
      <c r="E45" s="23"/>
      <c r="F45" s="30"/>
      <c r="G45" s="21"/>
      <c r="H45" s="22"/>
      <c r="I45" s="23"/>
      <c r="J45" s="30"/>
      <c r="K45" s="21"/>
      <c r="L45" s="22"/>
      <c r="M45" s="23"/>
      <c r="N45" s="30"/>
      <c r="O45" s="21"/>
      <c r="P45" s="22"/>
      <c r="Q45" s="23"/>
      <c r="R45" s="30"/>
      <c r="S45" s="21"/>
      <c r="T45" s="22"/>
      <c r="U45" s="23"/>
      <c r="V45" s="30"/>
      <c r="W45" s="21"/>
      <c r="X45" s="22"/>
      <c r="Y45" s="23"/>
      <c r="Z45" s="30"/>
      <c r="AA45" s="21"/>
      <c r="AB45" s="22"/>
      <c r="AC45" s="23"/>
      <c r="AD45" s="30"/>
      <c r="AE45" s="51" t="str">
        <f t="shared" si="7"/>
        <v/>
      </c>
      <c r="AF45" s="51" t="str">
        <f t="shared" si="8"/>
        <v/>
      </c>
      <c r="AG45" s="51" t="str">
        <f t="shared" si="2"/>
        <v/>
      </c>
      <c r="AH45" s="51" t="str">
        <f t="shared" si="3"/>
        <v/>
      </c>
      <c r="AI45" s="51" t="str">
        <f t="shared" si="4"/>
        <v/>
      </c>
      <c r="AJ45" s="51" t="str">
        <f t="shared" si="5"/>
        <v/>
      </c>
      <c r="AK45" s="51" t="str">
        <f t="shared" si="6"/>
        <v/>
      </c>
    </row>
    <row r="46" spans="1:37" ht="20.100000000000001" customHeight="1" x14ac:dyDescent="0.2">
      <c r="A46" s="159"/>
      <c r="B46" s="84">
        <v>6</v>
      </c>
      <c r="C46" s="21"/>
      <c r="D46" s="22"/>
      <c r="E46" s="23"/>
      <c r="F46" s="30"/>
      <c r="G46" s="21"/>
      <c r="H46" s="22"/>
      <c r="I46" s="23"/>
      <c r="J46" s="30"/>
      <c r="K46" s="21"/>
      <c r="L46" s="22"/>
      <c r="M46" s="23"/>
      <c r="N46" s="30"/>
      <c r="O46" s="21"/>
      <c r="P46" s="22"/>
      <c r="Q46" s="23"/>
      <c r="R46" s="30"/>
      <c r="S46" s="21"/>
      <c r="T46" s="22"/>
      <c r="U46" s="23"/>
      <c r="V46" s="30"/>
      <c r="W46" s="21"/>
      <c r="X46" s="22"/>
      <c r="Y46" s="23"/>
      <c r="Z46" s="30"/>
      <c r="AA46" s="21"/>
      <c r="AB46" s="22"/>
      <c r="AC46" s="23"/>
      <c r="AD46" s="30"/>
      <c r="AE46" s="51" t="str">
        <f t="shared" si="7"/>
        <v/>
      </c>
      <c r="AF46" s="51" t="str">
        <f t="shared" si="8"/>
        <v/>
      </c>
      <c r="AG46" s="51" t="str">
        <f t="shared" si="2"/>
        <v/>
      </c>
      <c r="AH46" s="51" t="str">
        <f t="shared" si="3"/>
        <v/>
      </c>
      <c r="AI46" s="51" t="str">
        <f t="shared" si="4"/>
        <v/>
      </c>
      <c r="AJ46" s="51" t="str">
        <f t="shared" si="5"/>
        <v/>
      </c>
      <c r="AK46" s="51" t="str">
        <f t="shared" si="6"/>
        <v/>
      </c>
    </row>
    <row r="47" spans="1:37" ht="20.100000000000001" customHeight="1" x14ac:dyDescent="0.2">
      <c r="A47" s="159"/>
      <c r="B47" s="84">
        <v>7</v>
      </c>
      <c r="C47" s="21"/>
      <c r="D47" s="22"/>
      <c r="E47" s="23"/>
      <c r="F47" s="30"/>
      <c r="G47" s="21"/>
      <c r="H47" s="22"/>
      <c r="I47" s="23"/>
      <c r="J47" s="30"/>
      <c r="K47" s="21"/>
      <c r="L47" s="22"/>
      <c r="M47" s="23"/>
      <c r="N47" s="30"/>
      <c r="O47" s="21"/>
      <c r="P47" s="22"/>
      <c r="Q47" s="23"/>
      <c r="R47" s="30"/>
      <c r="S47" s="21"/>
      <c r="T47" s="22"/>
      <c r="U47" s="23"/>
      <c r="V47" s="30"/>
      <c r="W47" s="21"/>
      <c r="X47" s="22"/>
      <c r="Y47" s="23"/>
      <c r="Z47" s="30"/>
      <c r="AA47" s="21"/>
      <c r="AB47" s="22"/>
      <c r="AC47" s="23"/>
      <c r="AD47" s="30"/>
      <c r="AE47" s="51" t="str">
        <f t="shared" si="7"/>
        <v/>
      </c>
      <c r="AF47" s="51" t="str">
        <f t="shared" si="8"/>
        <v/>
      </c>
      <c r="AG47" s="51" t="str">
        <f t="shared" si="2"/>
        <v/>
      </c>
      <c r="AH47" s="51" t="str">
        <f t="shared" si="3"/>
        <v/>
      </c>
      <c r="AI47" s="51" t="str">
        <f t="shared" si="4"/>
        <v/>
      </c>
      <c r="AJ47" s="51" t="str">
        <f t="shared" si="5"/>
        <v/>
      </c>
      <c r="AK47" s="51" t="str">
        <f t="shared" si="6"/>
        <v/>
      </c>
    </row>
    <row r="48" spans="1:37" ht="20.100000000000001" customHeight="1" x14ac:dyDescent="0.2">
      <c r="A48" s="159"/>
      <c r="B48" s="84">
        <v>8</v>
      </c>
      <c r="C48" s="21"/>
      <c r="D48" s="22"/>
      <c r="E48" s="23"/>
      <c r="F48" s="30"/>
      <c r="G48" s="21"/>
      <c r="H48" s="22"/>
      <c r="I48" s="23"/>
      <c r="J48" s="30"/>
      <c r="K48" s="21"/>
      <c r="L48" s="22"/>
      <c r="M48" s="23"/>
      <c r="N48" s="30"/>
      <c r="O48" s="21"/>
      <c r="P48" s="22"/>
      <c r="Q48" s="23"/>
      <c r="R48" s="30"/>
      <c r="S48" s="21"/>
      <c r="T48" s="22"/>
      <c r="U48" s="23"/>
      <c r="V48" s="30"/>
      <c r="W48" s="21"/>
      <c r="X48" s="22"/>
      <c r="Y48" s="23"/>
      <c r="Z48" s="30"/>
      <c r="AA48" s="21"/>
      <c r="AB48" s="22"/>
      <c r="AC48" s="23"/>
      <c r="AD48" s="30"/>
      <c r="AE48" s="51" t="str">
        <f t="shared" si="7"/>
        <v/>
      </c>
      <c r="AF48" s="51" t="str">
        <f t="shared" si="8"/>
        <v/>
      </c>
      <c r="AG48" s="51" t="str">
        <f t="shared" si="2"/>
        <v/>
      </c>
      <c r="AH48" s="51" t="str">
        <f t="shared" si="3"/>
        <v/>
      </c>
      <c r="AI48" s="51" t="str">
        <f t="shared" si="4"/>
        <v/>
      </c>
      <c r="AJ48" s="51" t="str">
        <f t="shared" si="5"/>
        <v/>
      </c>
      <c r="AK48" s="51" t="str">
        <f t="shared" si="6"/>
        <v/>
      </c>
    </row>
    <row r="49" spans="1:37" ht="20.100000000000001" customHeight="1" x14ac:dyDescent="0.2">
      <c r="A49" s="159"/>
      <c r="B49" s="84">
        <v>9</v>
      </c>
      <c r="C49" s="21"/>
      <c r="D49" s="22"/>
      <c r="E49" s="23"/>
      <c r="F49" s="30"/>
      <c r="G49" s="21"/>
      <c r="H49" s="22"/>
      <c r="I49" s="23"/>
      <c r="J49" s="30"/>
      <c r="K49" s="21"/>
      <c r="L49" s="22"/>
      <c r="M49" s="23"/>
      <c r="N49" s="30"/>
      <c r="O49" s="21"/>
      <c r="P49" s="22"/>
      <c r="Q49" s="23"/>
      <c r="R49" s="30"/>
      <c r="S49" s="21"/>
      <c r="T49" s="22"/>
      <c r="U49" s="23"/>
      <c r="V49" s="30"/>
      <c r="W49" s="21"/>
      <c r="X49" s="22"/>
      <c r="Y49" s="23"/>
      <c r="Z49" s="30"/>
      <c r="AA49" s="21"/>
      <c r="AB49" s="22"/>
      <c r="AC49" s="23"/>
      <c r="AD49" s="30"/>
      <c r="AE49" s="51" t="str">
        <f t="shared" si="7"/>
        <v/>
      </c>
      <c r="AF49" s="51" t="str">
        <f t="shared" si="8"/>
        <v/>
      </c>
      <c r="AG49" s="51" t="str">
        <f t="shared" si="2"/>
        <v/>
      </c>
      <c r="AH49" s="51" t="str">
        <f t="shared" si="3"/>
        <v/>
      </c>
      <c r="AI49" s="51" t="str">
        <f t="shared" si="4"/>
        <v/>
      </c>
      <c r="AJ49" s="51" t="str">
        <f t="shared" si="5"/>
        <v/>
      </c>
      <c r="AK49" s="51" t="str">
        <f t="shared" si="6"/>
        <v/>
      </c>
    </row>
    <row r="50" spans="1:37" ht="20.100000000000001" customHeight="1" thickBot="1" x14ac:dyDescent="0.25">
      <c r="A50" s="160"/>
      <c r="B50" s="85">
        <v>10</v>
      </c>
      <c r="C50" s="25"/>
      <c r="D50" s="26"/>
      <c r="E50" s="27"/>
      <c r="F50" s="28"/>
      <c r="G50" s="25"/>
      <c r="H50" s="26"/>
      <c r="I50" s="27"/>
      <c r="J50" s="28"/>
      <c r="K50" s="25"/>
      <c r="L50" s="26"/>
      <c r="M50" s="27"/>
      <c r="N50" s="28"/>
      <c r="O50" s="25"/>
      <c r="P50" s="26"/>
      <c r="Q50" s="27"/>
      <c r="R50" s="28"/>
      <c r="S50" s="25"/>
      <c r="T50" s="26"/>
      <c r="U50" s="27"/>
      <c r="V50" s="28"/>
      <c r="W50" s="25"/>
      <c r="X50" s="26"/>
      <c r="Y50" s="27"/>
      <c r="Z50" s="28"/>
      <c r="AA50" s="25"/>
      <c r="AB50" s="26"/>
      <c r="AC50" s="27"/>
      <c r="AD50" s="28"/>
      <c r="AE50" s="52" t="str">
        <f t="shared" si="7"/>
        <v/>
      </c>
      <c r="AF50" s="52" t="str">
        <f t="shared" si="8"/>
        <v/>
      </c>
      <c r="AG50" s="52" t="str">
        <f t="shared" si="2"/>
        <v/>
      </c>
      <c r="AH50" s="52" t="str">
        <f t="shared" si="3"/>
        <v/>
      </c>
      <c r="AI50" s="52" t="str">
        <f t="shared" si="4"/>
        <v/>
      </c>
      <c r="AJ50" s="52" t="str">
        <f t="shared" si="5"/>
        <v/>
      </c>
      <c r="AK50" s="52" t="str">
        <f t="shared" si="6"/>
        <v/>
      </c>
    </row>
    <row r="51" spans="1:37" ht="20.100000000000001" customHeight="1" x14ac:dyDescent="0.2">
      <c r="A51" s="158">
        <v>5</v>
      </c>
      <c r="B51" s="83">
        <v>1</v>
      </c>
      <c r="C51" s="17"/>
      <c r="D51" s="18"/>
      <c r="E51" s="19"/>
      <c r="F51" s="156"/>
      <c r="G51" s="17"/>
      <c r="H51" s="18"/>
      <c r="I51" s="19"/>
      <c r="J51" s="149"/>
      <c r="K51" s="17"/>
      <c r="L51" s="18"/>
      <c r="M51" s="19"/>
      <c r="N51" s="149"/>
      <c r="O51" s="17"/>
      <c r="P51" s="18"/>
      <c r="Q51" s="19"/>
      <c r="R51" s="149"/>
      <c r="S51" s="17"/>
      <c r="T51" s="18"/>
      <c r="U51" s="19"/>
      <c r="V51" s="149"/>
      <c r="W51" s="17"/>
      <c r="X51" s="18"/>
      <c r="Y51" s="19"/>
      <c r="Z51" s="149"/>
      <c r="AA51" s="17"/>
      <c r="AB51" s="18"/>
      <c r="AC51" s="19"/>
      <c r="AD51" s="149"/>
      <c r="AE51" s="50" t="str">
        <f t="shared" si="7"/>
        <v/>
      </c>
      <c r="AF51" s="50" t="str">
        <f t="shared" si="8"/>
        <v/>
      </c>
      <c r="AG51" s="50" t="str">
        <f t="shared" si="2"/>
        <v/>
      </c>
      <c r="AH51" s="50" t="str">
        <f t="shared" si="3"/>
        <v/>
      </c>
      <c r="AI51" s="50" t="str">
        <f t="shared" si="4"/>
        <v/>
      </c>
      <c r="AJ51" s="50" t="str">
        <f t="shared" si="5"/>
        <v/>
      </c>
      <c r="AK51" s="50" t="str">
        <f t="shared" si="6"/>
        <v/>
      </c>
    </row>
    <row r="52" spans="1:37" ht="20.100000000000001" customHeight="1" x14ac:dyDescent="0.2">
      <c r="A52" s="159"/>
      <c r="B52" s="84">
        <v>2</v>
      </c>
      <c r="C52" s="21"/>
      <c r="D52" s="22"/>
      <c r="E52" s="23"/>
      <c r="F52" s="30"/>
      <c r="G52" s="21"/>
      <c r="H52" s="22"/>
      <c r="I52" s="23"/>
      <c r="J52" s="30"/>
      <c r="K52" s="21"/>
      <c r="L52" s="22"/>
      <c r="M52" s="23"/>
      <c r="N52" s="30"/>
      <c r="O52" s="21"/>
      <c r="P52" s="22"/>
      <c r="Q52" s="23"/>
      <c r="R52" s="30"/>
      <c r="S52" s="21"/>
      <c r="T52" s="22"/>
      <c r="U52" s="23"/>
      <c r="V52" s="30"/>
      <c r="W52" s="21"/>
      <c r="X52" s="22"/>
      <c r="Y52" s="23"/>
      <c r="Z52" s="30"/>
      <c r="AA52" s="21"/>
      <c r="AB52" s="22"/>
      <c r="AC52" s="23"/>
      <c r="AD52" s="30"/>
      <c r="AE52" s="51" t="str">
        <f t="shared" si="7"/>
        <v/>
      </c>
      <c r="AF52" s="51" t="str">
        <f t="shared" si="8"/>
        <v/>
      </c>
      <c r="AG52" s="51" t="str">
        <f t="shared" si="2"/>
        <v/>
      </c>
      <c r="AH52" s="51" t="str">
        <f t="shared" si="3"/>
        <v/>
      </c>
      <c r="AI52" s="51" t="str">
        <f t="shared" si="4"/>
        <v/>
      </c>
      <c r="AJ52" s="51" t="str">
        <f t="shared" si="5"/>
        <v/>
      </c>
      <c r="AK52" s="51" t="str">
        <f t="shared" si="6"/>
        <v/>
      </c>
    </row>
    <row r="53" spans="1:37" ht="20.100000000000001" customHeight="1" x14ac:dyDescent="0.2">
      <c r="A53" s="159"/>
      <c r="B53" s="84">
        <v>3</v>
      </c>
      <c r="C53" s="21"/>
      <c r="D53" s="22"/>
      <c r="E53" s="23"/>
      <c r="F53" s="30"/>
      <c r="G53" s="21"/>
      <c r="H53" s="22"/>
      <c r="I53" s="23"/>
      <c r="J53" s="30"/>
      <c r="K53" s="21"/>
      <c r="L53" s="22"/>
      <c r="M53" s="23"/>
      <c r="N53" s="30"/>
      <c r="O53" s="21"/>
      <c r="P53" s="22"/>
      <c r="Q53" s="23"/>
      <c r="R53" s="30"/>
      <c r="S53" s="21"/>
      <c r="T53" s="22"/>
      <c r="U53" s="23"/>
      <c r="V53" s="30"/>
      <c r="W53" s="21"/>
      <c r="X53" s="22"/>
      <c r="Y53" s="23"/>
      <c r="Z53" s="30"/>
      <c r="AA53" s="21"/>
      <c r="AB53" s="22"/>
      <c r="AC53" s="23"/>
      <c r="AD53" s="30"/>
      <c r="AE53" s="51" t="str">
        <f t="shared" si="7"/>
        <v/>
      </c>
      <c r="AF53" s="51" t="str">
        <f t="shared" si="8"/>
        <v/>
      </c>
      <c r="AG53" s="51" t="str">
        <f t="shared" si="2"/>
        <v/>
      </c>
      <c r="AH53" s="51" t="str">
        <f t="shared" si="3"/>
        <v/>
      </c>
      <c r="AI53" s="51" t="str">
        <f t="shared" si="4"/>
        <v/>
      </c>
      <c r="AJ53" s="51" t="str">
        <f t="shared" si="5"/>
        <v/>
      </c>
      <c r="AK53" s="51" t="str">
        <f t="shared" si="6"/>
        <v/>
      </c>
    </row>
    <row r="54" spans="1:37" ht="20.100000000000001" customHeight="1" x14ac:dyDescent="0.2">
      <c r="A54" s="159"/>
      <c r="B54" s="84">
        <v>4</v>
      </c>
      <c r="C54" s="21"/>
      <c r="D54" s="22"/>
      <c r="E54" s="23"/>
      <c r="F54" s="30"/>
      <c r="G54" s="21"/>
      <c r="H54" s="22"/>
      <c r="I54" s="23"/>
      <c r="J54" s="30"/>
      <c r="K54" s="21"/>
      <c r="L54" s="22"/>
      <c r="M54" s="23"/>
      <c r="N54" s="30"/>
      <c r="O54" s="21"/>
      <c r="P54" s="22"/>
      <c r="Q54" s="23"/>
      <c r="R54" s="30"/>
      <c r="S54" s="21"/>
      <c r="T54" s="22"/>
      <c r="U54" s="23"/>
      <c r="V54" s="30"/>
      <c r="W54" s="21"/>
      <c r="X54" s="22"/>
      <c r="Y54" s="23"/>
      <c r="Z54" s="30"/>
      <c r="AA54" s="21"/>
      <c r="AB54" s="22"/>
      <c r="AC54" s="23"/>
      <c r="AD54" s="30"/>
      <c r="AE54" s="51" t="str">
        <f t="shared" si="7"/>
        <v/>
      </c>
      <c r="AF54" s="51" t="str">
        <f t="shared" si="8"/>
        <v/>
      </c>
      <c r="AG54" s="51" t="str">
        <f t="shared" si="2"/>
        <v/>
      </c>
      <c r="AH54" s="51" t="str">
        <f t="shared" si="3"/>
        <v/>
      </c>
      <c r="AI54" s="51" t="str">
        <f t="shared" si="4"/>
        <v/>
      </c>
      <c r="AJ54" s="51" t="str">
        <f t="shared" si="5"/>
        <v/>
      </c>
      <c r="AK54" s="51" t="str">
        <f t="shared" si="6"/>
        <v/>
      </c>
    </row>
    <row r="55" spans="1:37" ht="20.100000000000001" customHeight="1" x14ac:dyDescent="0.2">
      <c r="A55" s="159"/>
      <c r="B55" s="84">
        <v>5</v>
      </c>
      <c r="C55" s="21"/>
      <c r="D55" s="22"/>
      <c r="E55" s="23"/>
      <c r="F55" s="30"/>
      <c r="G55" s="21"/>
      <c r="H55" s="22"/>
      <c r="I55" s="23"/>
      <c r="J55" s="30"/>
      <c r="K55" s="21"/>
      <c r="L55" s="22"/>
      <c r="M55" s="23"/>
      <c r="N55" s="30"/>
      <c r="O55" s="21"/>
      <c r="P55" s="22"/>
      <c r="Q55" s="23"/>
      <c r="R55" s="30"/>
      <c r="S55" s="21"/>
      <c r="T55" s="22"/>
      <c r="U55" s="23"/>
      <c r="V55" s="30"/>
      <c r="W55" s="21"/>
      <c r="X55" s="22"/>
      <c r="Y55" s="23"/>
      <c r="Z55" s="30"/>
      <c r="AA55" s="21"/>
      <c r="AB55" s="22"/>
      <c r="AC55" s="23"/>
      <c r="AD55" s="30"/>
      <c r="AE55" s="51" t="str">
        <f t="shared" si="7"/>
        <v/>
      </c>
      <c r="AF55" s="51" t="str">
        <f t="shared" si="8"/>
        <v/>
      </c>
      <c r="AG55" s="51" t="str">
        <f t="shared" si="2"/>
        <v/>
      </c>
      <c r="AH55" s="51" t="str">
        <f t="shared" si="3"/>
        <v/>
      </c>
      <c r="AI55" s="51" t="str">
        <f t="shared" si="4"/>
        <v/>
      </c>
      <c r="AJ55" s="51" t="str">
        <f t="shared" si="5"/>
        <v/>
      </c>
      <c r="AK55" s="51" t="str">
        <f t="shared" si="6"/>
        <v/>
      </c>
    </row>
    <row r="56" spans="1:37" ht="20.100000000000001" customHeight="1" x14ac:dyDescent="0.2">
      <c r="A56" s="159"/>
      <c r="B56" s="84">
        <v>6</v>
      </c>
      <c r="C56" s="21"/>
      <c r="D56" s="22"/>
      <c r="E56" s="23"/>
      <c r="F56" s="30"/>
      <c r="G56" s="21"/>
      <c r="H56" s="22"/>
      <c r="I56" s="23"/>
      <c r="J56" s="30"/>
      <c r="K56" s="21"/>
      <c r="L56" s="22"/>
      <c r="M56" s="23"/>
      <c r="N56" s="30"/>
      <c r="O56" s="21"/>
      <c r="P56" s="22"/>
      <c r="Q56" s="23"/>
      <c r="R56" s="30"/>
      <c r="S56" s="21"/>
      <c r="T56" s="22"/>
      <c r="U56" s="23"/>
      <c r="V56" s="30"/>
      <c r="W56" s="21"/>
      <c r="X56" s="22"/>
      <c r="Y56" s="23"/>
      <c r="Z56" s="30"/>
      <c r="AA56" s="21"/>
      <c r="AB56" s="22"/>
      <c r="AC56" s="23"/>
      <c r="AD56" s="30"/>
      <c r="AE56" s="51" t="str">
        <f t="shared" si="7"/>
        <v/>
      </c>
      <c r="AF56" s="51" t="str">
        <f t="shared" si="8"/>
        <v/>
      </c>
      <c r="AG56" s="51" t="str">
        <f t="shared" si="2"/>
        <v/>
      </c>
      <c r="AH56" s="51" t="str">
        <f t="shared" si="3"/>
        <v/>
      </c>
      <c r="AI56" s="51" t="str">
        <f t="shared" si="4"/>
        <v/>
      </c>
      <c r="AJ56" s="51" t="str">
        <f t="shared" si="5"/>
        <v/>
      </c>
      <c r="AK56" s="51" t="str">
        <f t="shared" si="6"/>
        <v/>
      </c>
    </row>
    <row r="57" spans="1:37" ht="20.100000000000001" customHeight="1" x14ac:dyDescent="0.2">
      <c r="A57" s="159"/>
      <c r="B57" s="84">
        <v>7</v>
      </c>
      <c r="C57" s="21"/>
      <c r="D57" s="22"/>
      <c r="E57" s="23"/>
      <c r="F57" s="30"/>
      <c r="G57" s="21"/>
      <c r="H57" s="22"/>
      <c r="I57" s="23"/>
      <c r="J57" s="30"/>
      <c r="K57" s="21"/>
      <c r="L57" s="22"/>
      <c r="M57" s="23"/>
      <c r="N57" s="30"/>
      <c r="O57" s="21"/>
      <c r="P57" s="22"/>
      <c r="Q57" s="23"/>
      <c r="R57" s="30"/>
      <c r="S57" s="21"/>
      <c r="T57" s="22"/>
      <c r="U57" s="23"/>
      <c r="V57" s="30"/>
      <c r="W57" s="21"/>
      <c r="X57" s="22"/>
      <c r="Y57" s="23"/>
      <c r="Z57" s="30"/>
      <c r="AA57" s="21"/>
      <c r="AB57" s="22"/>
      <c r="AC57" s="23"/>
      <c r="AD57" s="30"/>
      <c r="AE57" s="51" t="str">
        <f t="shared" si="7"/>
        <v/>
      </c>
      <c r="AF57" s="51" t="str">
        <f t="shared" si="8"/>
        <v/>
      </c>
      <c r="AG57" s="51" t="str">
        <f t="shared" si="2"/>
        <v/>
      </c>
      <c r="AH57" s="51" t="str">
        <f t="shared" si="3"/>
        <v/>
      </c>
      <c r="AI57" s="51" t="str">
        <f t="shared" si="4"/>
        <v/>
      </c>
      <c r="AJ57" s="51" t="str">
        <f t="shared" si="5"/>
        <v/>
      </c>
      <c r="AK57" s="51" t="str">
        <f t="shared" si="6"/>
        <v/>
      </c>
    </row>
    <row r="58" spans="1:37" ht="20.100000000000001" customHeight="1" x14ac:dyDescent="0.2">
      <c r="A58" s="159"/>
      <c r="B58" s="84">
        <v>8</v>
      </c>
      <c r="C58" s="21"/>
      <c r="D58" s="22"/>
      <c r="E58" s="23"/>
      <c r="F58" s="30"/>
      <c r="G58" s="21"/>
      <c r="H58" s="22"/>
      <c r="I58" s="23"/>
      <c r="J58" s="30"/>
      <c r="K58" s="21"/>
      <c r="L58" s="22"/>
      <c r="M58" s="23"/>
      <c r="N58" s="30"/>
      <c r="O58" s="21"/>
      <c r="P58" s="22"/>
      <c r="Q58" s="23"/>
      <c r="R58" s="30"/>
      <c r="S58" s="21"/>
      <c r="T58" s="22"/>
      <c r="U58" s="23"/>
      <c r="V58" s="30"/>
      <c r="W58" s="21"/>
      <c r="X58" s="22"/>
      <c r="Y58" s="23"/>
      <c r="Z58" s="30"/>
      <c r="AA58" s="21"/>
      <c r="AB58" s="22"/>
      <c r="AC58" s="23"/>
      <c r="AD58" s="30"/>
      <c r="AE58" s="51" t="str">
        <f t="shared" si="7"/>
        <v/>
      </c>
      <c r="AF58" s="51" t="str">
        <f t="shared" si="8"/>
        <v/>
      </c>
      <c r="AG58" s="51" t="str">
        <f t="shared" si="2"/>
        <v/>
      </c>
      <c r="AH58" s="51" t="str">
        <f t="shared" si="3"/>
        <v/>
      </c>
      <c r="AI58" s="51" t="str">
        <f t="shared" si="4"/>
        <v/>
      </c>
      <c r="AJ58" s="51" t="str">
        <f t="shared" si="5"/>
        <v/>
      </c>
      <c r="AK58" s="51" t="str">
        <f t="shared" si="6"/>
        <v/>
      </c>
    </row>
    <row r="59" spans="1:37" ht="20.100000000000001" customHeight="1" x14ac:dyDescent="0.2">
      <c r="A59" s="159"/>
      <c r="B59" s="84">
        <v>9</v>
      </c>
      <c r="C59" s="21"/>
      <c r="D59" s="22"/>
      <c r="E59" s="23"/>
      <c r="F59" s="30"/>
      <c r="G59" s="21"/>
      <c r="H59" s="22"/>
      <c r="I59" s="23"/>
      <c r="J59" s="30"/>
      <c r="K59" s="21"/>
      <c r="L59" s="22"/>
      <c r="M59" s="23"/>
      <c r="N59" s="30"/>
      <c r="O59" s="21"/>
      <c r="P59" s="22"/>
      <c r="Q59" s="23"/>
      <c r="R59" s="30"/>
      <c r="S59" s="21"/>
      <c r="T59" s="22"/>
      <c r="U59" s="23"/>
      <c r="V59" s="30"/>
      <c r="W59" s="21"/>
      <c r="X59" s="22"/>
      <c r="Y59" s="23"/>
      <c r="Z59" s="30"/>
      <c r="AA59" s="21"/>
      <c r="AB59" s="22"/>
      <c r="AC59" s="23"/>
      <c r="AD59" s="30"/>
      <c r="AE59" s="51" t="str">
        <f t="shared" si="7"/>
        <v/>
      </c>
      <c r="AF59" s="51" t="str">
        <f t="shared" si="8"/>
        <v/>
      </c>
      <c r="AG59" s="51" t="str">
        <f t="shared" si="2"/>
        <v/>
      </c>
      <c r="AH59" s="51" t="str">
        <f t="shared" si="3"/>
        <v/>
      </c>
      <c r="AI59" s="51" t="str">
        <f t="shared" si="4"/>
        <v/>
      </c>
      <c r="AJ59" s="51" t="str">
        <f t="shared" si="5"/>
        <v/>
      </c>
      <c r="AK59" s="51" t="str">
        <f t="shared" si="6"/>
        <v/>
      </c>
    </row>
    <row r="60" spans="1:37" ht="20.100000000000001" customHeight="1" thickBot="1" x14ac:dyDescent="0.25">
      <c r="A60" s="160"/>
      <c r="B60" s="85">
        <v>10</v>
      </c>
      <c r="C60" s="25"/>
      <c r="D60" s="26"/>
      <c r="E60" s="27"/>
      <c r="F60" s="28"/>
      <c r="G60" s="25"/>
      <c r="H60" s="26"/>
      <c r="I60" s="27"/>
      <c r="J60" s="28"/>
      <c r="K60" s="25"/>
      <c r="L60" s="26"/>
      <c r="M60" s="27"/>
      <c r="N60" s="28"/>
      <c r="O60" s="25"/>
      <c r="P60" s="26"/>
      <c r="Q60" s="27"/>
      <c r="R60" s="28"/>
      <c r="S60" s="25"/>
      <c r="T60" s="26"/>
      <c r="U60" s="27"/>
      <c r="V60" s="28"/>
      <c r="W60" s="25"/>
      <c r="X60" s="26"/>
      <c r="Y60" s="27"/>
      <c r="Z60" s="28"/>
      <c r="AA60" s="25"/>
      <c r="AB60" s="26"/>
      <c r="AC60" s="27"/>
      <c r="AD60" s="28"/>
      <c r="AE60" s="52" t="str">
        <f t="shared" si="7"/>
        <v/>
      </c>
      <c r="AF60" s="52" t="str">
        <f t="shared" si="8"/>
        <v/>
      </c>
      <c r="AG60" s="52" t="str">
        <f t="shared" si="2"/>
        <v/>
      </c>
      <c r="AH60" s="52" t="str">
        <f t="shared" si="3"/>
        <v/>
      </c>
      <c r="AI60" s="52" t="str">
        <f t="shared" si="4"/>
        <v/>
      </c>
      <c r="AJ60" s="52" t="str">
        <f t="shared" si="5"/>
        <v/>
      </c>
      <c r="AK60" s="52" t="str">
        <f t="shared" si="6"/>
        <v/>
      </c>
    </row>
    <row r="61" spans="1:37" ht="20.100000000000001" customHeight="1" x14ac:dyDescent="0.2">
      <c r="A61" s="158">
        <v>6</v>
      </c>
      <c r="B61" s="83">
        <v>1</v>
      </c>
      <c r="C61" s="17"/>
      <c r="D61" s="18"/>
      <c r="E61" s="19"/>
      <c r="F61" s="156"/>
      <c r="G61" s="17"/>
      <c r="H61" s="18"/>
      <c r="I61" s="19"/>
      <c r="J61" s="149"/>
      <c r="K61" s="17"/>
      <c r="L61" s="18"/>
      <c r="M61" s="19"/>
      <c r="N61" s="149"/>
      <c r="O61" s="17"/>
      <c r="P61" s="18"/>
      <c r="Q61" s="19"/>
      <c r="R61" s="149"/>
      <c r="S61" s="17"/>
      <c r="T61" s="18"/>
      <c r="U61" s="19"/>
      <c r="V61" s="149"/>
      <c r="W61" s="17"/>
      <c r="X61" s="18"/>
      <c r="Y61" s="19"/>
      <c r="Z61" s="149"/>
      <c r="AA61" s="17"/>
      <c r="AB61" s="18"/>
      <c r="AC61" s="19"/>
      <c r="AD61" s="149"/>
      <c r="AE61" s="50" t="str">
        <f t="shared" si="7"/>
        <v/>
      </c>
      <c r="AF61" s="50" t="str">
        <f t="shared" si="8"/>
        <v/>
      </c>
      <c r="AG61" s="50" t="str">
        <f t="shared" si="2"/>
        <v/>
      </c>
      <c r="AH61" s="50" t="str">
        <f t="shared" si="3"/>
        <v/>
      </c>
      <c r="AI61" s="50" t="str">
        <f t="shared" si="4"/>
        <v/>
      </c>
      <c r="AJ61" s="50" t="str">
        <f t="shared" si="5"/>
        <v/>
      </c>
      <c r="AK61" s="50" t="str">
        <f t="shared" si="6"/>
        <v/>
      </c>
    </row>
    <row r="62" spans="1:37" ht="20.100000000000001" customHeight="1" x14ac:dyDescent="0.2">
      <c r="A62" s="159"/>
      <c r="B62" s="84">
        <v>2</v>
      </c>
      <c r="C62" s="21"/>
      <c r="D62" s="22"/>
      <c r="E62" s="23"/>
      <c r="F62" s="30"/>
      <c r="G62" s="21"/>
      <c r="H62" s="22"/>
      <c r="I62" s="23"/>
      <c r="J62" s="30"/>
      <c r="K62" s="21"/>
      <c r="L62" s="22"/>
      <c r="M62" s="23"/>
      <c r="N62" s="30"/>
      <c r="O62" s="21"/>
      <c r="P62" s="22"/>
      <c r="Q62" s="23"/>
      <c r="R62" s="30"/>
      <c r="S62" s="21"/>
      <c r="T62" s="22"/>
      <c r="U62" s="23"/>
      <c r="V62" s="30"/>
      <c r="W62" s="21"/>
      <c r="X62" s="22"/>
      <c r="Y62" s="23"/>
      <c r="Z62" s="30"/>
      <c r="AA62" s="21"/>
      <c r="AB62" s="22"/>
      <c r="AC62" s="23"/>
      <c r="AD62" s="30"/>
      <c r="AE62" s="51" t="str">
        <f t="shared" si="7"/>
        <v/>
      </c>
      <c r="AF62" s="51" t="str">
        <f t="shared" si="8"/>
        <v/>
      </c>
      <c r="AG62" s="51" t="str">
        <f t="shared" si="2"/>
        <v/>
      </c>
      <c r="AH62" s="51" t="str">
        <f t="shared" si="3"/>
        <v/>
      </c>
      <c r="AI62" s="51" t="str">
        <f t="shared" si="4"/>
        <v/>
      </c>
      <c r="AJ62" s="51" t="str">
        <f t="shared" si="5"/>
        <v/>
      </c>
      <c r="AK62" s="51" t="str">
        <f t="shared" si="6"/>
        <v/>
      </c>
    </row>
    <row r="63" spans="1:37" ht="20.100000000000001" customHeight="1" x14ac:dyDescent="0.2">
      <c r="A63" s="159"/>
      <c r="B63" s="84">
        <v>3</v>
      </c>
      <c r="C63" s="21"/>
      <c r="D63" s="22"/>
      <c r="E63" s="23"/>
      <c r="F63" s="30"/>
      <c r="G63" s="21"/>
      <c r="H63" s="22"/>
      <c r="I63" s="23"/>
      <c r="J63" s="30"/>
      <c r="K63" s="21"/>
      <c r="L63" s="22"/>
      <c r="M63" s="23"/>
      <c r="N63" s="30"/>
      <c r="O63" s="21"/>
      <c r="P63" s="22"/>
      <c r="Q63" s="23"/>
      <c r="R63" s="30"/>
      <c r="S63" s="21"/>
      <c r="T63" s="22"/>
      <c r="U63" s="23"/>
      <c r="V63" s="30"/>
      <c r="W63" s="21"/>
      <c r="X63" s="22"/>
      <c r="Y63" s="23"/>
      <c r="Z63" s="30"/>
      <c r="AA63" s="21"/>
      <c r="AB63" s="22"/>
      <c r="AC63" s="23"/>
      <c r="AD63" s="30"/>
      <c r="AE63" s="51" t="str">
        <f t="shared" si="7"/>
        <v/>
      </c>
      <c r="AF63" s="51" t="str">
        <f t="shared" si="8"/>
        <v/>
      </c>
      <c r="AG63" s="51" t="str">
        <f t="shared" si="2"/>
        <v/>
      </c>
      <c r="AH63" s="51" t="str">
        <f t="shared" si="3"/>
        <v/>
      </c>
      <c r="AI63" s="51" t="str">
        <f t="shared" si="4"/>
        <v/>
      </c>
      <c r="AJ63" s="51" t="str">
        <f t="shared" si="5"/>
        <v/>
      </c>
      <c r="AK63" s="51" t="str">
        <f t="shared" si="6"/>
        <v/>
      </c>
    </row>
    <row r="64" spans="1:37" ht="20.100000000000001" customHeight="1" x14ac:dyDescent="0.2">
      <c r="A64" s="159"/>
      <c r="B64" s="84">
        <v>4</v>
      </c>
      <c r="C64" s="21"/>
      <c r="D64" s="22"/>
      <c r="E64" s="23"/>
      <c r="F64" s="30"/>
      <c r="G64" s="21"/>
      <c r="H64" s="22"/>
      <c r="I64" s="23"/>
      <c r="J64" s="30"/>
      <c r="K64" s="21"/>
      <c r="L64" s="22"/>
      <c r="M64" s="23"/>
      <c r="N64" s="30"/>
      <c r="O64" s="21"/>
      <c r="P64" s="22"/>
      <c r="Q64" s="23"/>
      <c r="R64" s="30"/>
      <c r="S64" s="21"/>
      <c r="T64" s="22"/>
      <c r="U64" s="23"/>
      <c r="V64" s="30"/>
      <c r="W64" s="21"/>
      <c r="X64" s="22"/>
      <c r="Y64" s="23"/>
      <c r="Z64" s="30"/>
      <c r="AA64" s="21"/>
      <c r="AB64" s="22"/>
      <c r="AC64" s="23"/>
      <c r="AD64" s="30"/>
      <c r="AE64" s="51" t="str">
        <f t="shared" si="7"/>
        <v/>
      </c>
      <c r="AF64" s="51" t="str">
        <f t="shared" si="8"/>
        <v/>
      </c>
      <c r="AG64" s="51" t="str">
        <f t="shared" si="2"/>
        <v/>
      </c>
      <c r="AH64" s="51" t="str">
        <f t="shared" si="3"/>
        <v/>
      </c>
      <c r="AI64" s="51" t="str">
        <f t="shared" si="4"/>
        <v/>
      </c>
      <c r="AJ64" s="51" t="str">
        <f t="shared" si="5"/>
        <v/>
      </c>
      <c r="AK64" s="51" t="str">
        <f t="shared" si="6"/>
        <v/>
      </c>
    </row>
    <row r="65" spans="1:37" ht="20.100000000000001" customHeight="1" x14ac:dyDescent="0.2">
      <c r="A65" s="159"/>
      <c r="B65" s="84">
        <v>5</v>
      </c>
      <c r="C65" s="21"/>
      <c r="D65" s="22"/>
      <c r="E65" s="23"/>
      <c r="F65" s="30"/>
      <c r="G65" s="21"/>
      <c r="H65" s="22"/>
      <c r="I65" s="23"/>
      <c r="J65" s="30"/>
      <c r="K65" s="21"/>
      <c r="L65" s="22"/>
      <c r="M65" s="23"/>
      <c r="N65" s="30"/>
      <c r="O65" s="21"/>
      <c r="P65" s="22"/>
      <c r="Q65" s="23"/>
      <c r="R65" s="30"/>
      <c r="S65" s="21"/>
      <c r="T65" s="22"/>
      <c r="U65" s="23"/>
      <c r="V65" s="30"/>
      <c r="W65" s="21"/>
      <c r="X65" s="22"/>
      <c r="Y65" s="23"/>
      <c r="Z65" s="30"/>
      <c r="AA65" s="21"/>
      <c r="AB65" s="22"/>
      <c r="AC65" s="23"/>
      <c r="AD65" s="30"/>
      <c r="AE65" s="51" t="str">
        <f t="shared" si="7"/>
        <v/>
      </c>
      <c r="AF65" s="51" t="str">
        <f t="shared" si="8"/>
        <v/>
      </c>
      <c r="AG65" s="51" t="str">
        <f t="shared" si="2"/>
        <v/>
      </c>
      <c r="AH65" s="51" t="str">
        <f t="shared" si="3"/>
        <v/>
      </c>
      <c r="AI65" s="51" t="str">
        <f t="shared" si="4"/>
        <v/>
      </c>
      <c r="AJ65" s="51" t="str">
        <f t="shared" si="5"/>
        <v/>
      </c>
      <c r="AK65" s="51" t="str">
        <f t="shared" si="6"/>
        <v/>
      </c>
    </row>
    <row r="66" spans="1:37" ht="20.100000000000001" customHeight="1" x14ac:dyDescent="0.2">
      <c r="A66" s="159"/>
      <c r="B66" s="84">
        <v>6</v>
      </c>
      <c r="C66" s="21"/>
      <c r="D66" s="22"/>
      <c r="E66" s="23"/>
      <c r="F66" s="30"/>
      <c r="G66" s="21"/>
      <c r="H66" s="22"/>
      <c r="I66" s="23"/>
      <c r="J66" s="30"/>
      <c r="K66" s="21"/>
      <c r="L66" s="22"/>
      <c r="M66" s="23"/>
      <c r="N66" s="30"/>
      <c r="O66" s="21"/>
      <c r="P66" s="22"/>
      <c r="Q66" s="23"/>
      <c r="R66" s="30"/>
      <c r="S66" s="21"/>
      <c r="T66" s="22"/>
      <c r="U66" s="23"/>
      <c r="V66" s="30"/>
      <c r="W66" s="21"/>
      <c r="X66" s="22"/>
      <c r="Y66" s="23"/>
      <c r="Z66" s="30"/>
      <c r="AA66" s="21"/>
      <c r="AB66" s="22"/>
      <c r="AC66" s="23"/>
      <c r="AD66" s="30"/>
      <c r="AE66" s="51" t="str">
        <f t="shared" si="7"/>
        <v/>
      </c>
      <c r="AF66" s="51" t="str">
        <f t="shared" si="8"/>
        <v/>
      </c>
      <c r="AG66" s="51" t="str">
        <f t="shared" si="2"/>
        <v/>
      </c>
      <c r="AH66" s="51" t="str">
        <f t="shared" si="3"/>
        <v/>
      </c>
      <c r="AI66" s="51" t="str">
        <f t="shared" si="4"/>
        <v/>
      </c>
      <c r="AJ66" s="51" t="str">
        <f t="shared" si="5"/>
        <v/>
      </c>
      <c r="AK66" s="51" t="str">
        <f t="shared" si="6"/>
        <v/>
      </c>
    </row>
    <row r="67" spans="1:37" ht="20.100000000000001" customHeight="1" x14ac:dyDescent="0.2">
      <c r="A67" s="159"/>
      <c r="B67" s="84">
        <v>7</v>
      </c>
      <c r="C67" s="21"/>
      <c r="D67" s="22"/>
      <c r="E67" s="23"/>
      <c r="F67" s="30"/>
      <c r="G67" s="21"/>
      <c r="H67" s="22"/>
      <c r="I67" s="23"/>
      <c r="J67" s="30"/>
      <c r="K67" s="21"/>
      <c r="L67" s="22"/>
      <c r="M67" s="23"/>
      <c r="N67" s="30"/>
      <c r="O67" s="21"/>
      <c r="P67" s="22"/>
      <c r="Q67" s="23"/>
      <c r="R67" s="30"/>
      <c r="S67" s="21"/>
      <c r="T67" s="22"/>
      <c r="U67" s="23"/>
      <c r="V67" s="30"/>
      <c r="W67" s="21"/>
      <c r="X67" s="22"/>
      <c r="Y67" s="23"/>
      <c r="Z67" s="30"/>
      <c r="AA67" s="21"/>
      <c r="AB67" s="22"/>
      <c r="AC67" s="23"/>
      <c r="AD67" s="30"/>
      <c r="AE67" s="51" t="str">
        <f t="shared" si="7"/>
        <v/>
      </c>
      <c r="AF67" s="51" t="str">
        <f t="shared" si="8"/>
        <v/>
      </c>
      <c r="AG67" s="51" t="str">
        <f t="shared" si="2"/>
        <v/>
      </c>
      <c r="AH67" s="51" t="str">
        <f t="shared" si="3"/>
        <v/>
      </c>
      <c r="AI67" s="51" t="str">
        <f t="shared" si="4"/>
        <v/>
      </c>
      <c r="AJ67" s="51" t="str">
        <f t="shared" si="5"/>
        <v/>
      </c>
      <c r="AK67" s="51" t="str">
        <f t="shared" si="6"/>
        <v/>
      </c>
    </row>
    <row r="68" spans="1:37" ht="20.100000000000001" customHeight="1" x14ac:dyDescent="0.2">
      <c r="A68" s="159"/>
      <c r="B68" s="84">
        <v>8</v>
      </c>
      <c r="C68" s="21"/>
      <c r="D68" s="22"/>
      <c r="E68" s="23"/>
      <c r="F68" s="30"/>
      <c r="G68" s="21"/>
      <c r="H68" s="22"/>
      <c r="I68" s="23"/>
      <c r="J68" s="30"/>
      <c r="K68" s="21"/>
      <c r="L68" s="22"/>
      <c r="M68" s="23"/>
      <c r="N68" s="30"/>
      <c r="O68" s="21"/>
      <c r="P68" s="22"/>
      <c r="Q68" s="23"/>
      <c r="R68" s="30"/>
      <c r="S68" s="21"/>
      <c r="T68" s="22"/>
      <c r="U68" s="23"/>
      <c r="V68" s="30"/>
      <c r="W68" s="21"/>
      <c r="X68" s="22"/>
      <c r="Y68" s="23"/>
      <c r="Z68" s="30"/>
      <c r="AA68" s="21"/>
      <c r="AB68" s="22"/>
      <c r="AC68" s="23"/>
      <c r="AD68" s="30"/>
      <c r="AE68" s="51" t="str">
        <f t="shared" si="7"/>
        <v/>
      </c>
      <c r="AF68" s="51" t="str">
        <f t="shared" si="8"/>
        <v/>
      </c>
      <c r="AG68" s="51" t="str">
        <f t="shared" si="2"/>
        <v/>
      </c>
      <c r="AH68" s="51" t="str">
        <f t="shared" si="3"/>
        <v/>
      </c>
      <c r="AI68" s="51" t="str">
        <f t="shared" si="4"/>
        <v/>
      </c>
      <c r="AJ68" s="51" t="str">
        <f t="shared" si="5"/>
        <v/>
      </c>
      <c r="AK68" s="51" t="str">
        <f t="shared" si="6"/>
        <v/>
      </c>
    </row>
    <row r="69" spans="1:37" ht="20.100000000000001" customHeight="1" x14ac:dyDescent="0.2">
      <c r="A69" s="159"/>
      <c r="B69" s="84">
        <v>9</v>
      </c>
      <c r="C69" s="21"/>
      <c r="D69" s="22"/>
      <c r="E69" s="23"/>
      <c r="F69" s="30"/>
      <c r="G69" s="21"/>
      <c r="H69" s="22"/>
      <c r="I69" s="23"/>
      <c r="J69" s="30"/>
      <c r="K69" s="21"/>
      <c r="L69" s="22"/>
      <c r="M69" s="23"/>
      <c r="N69" s="30"/>
      <c r="O69" s="21"/>
      <c r="P69" s="22"/>
      <c r="Q69" s="23"/>
      <c r="R69" s="30"/>
      <c r="S69" s="21"/>
      <c r="T69" s="22"/>
      <c r="U69" s="23"/>
      <c r="V69" s="30"/>
      <c r="W69" s="21"/>
      <c r="X69" s="22"/>
      <c r="Y69" s="23"/>
      <c r="Z69" s="30"/>
      <c r="AA69" s="21"/>
      <c r="AB69" s="22"/>
      <c r="AC69" s="23"/>
      <c r="AD69" s="30"/>
      <c r="AE69" s="51" t="str">
        <f t="shared" si="7"/>
        <v/>
      </c>
      <c r="AF69" s="51" t="str">
        <f t="shared" si="8"/>
        <v/>
      </c>
      <c r="AG69" s="51" t="str">
        <f t="shared" si="2"/>
        <v/>
      </c>
      <c r="AH69" s="51" t="str">
        <f t="shared" si="3"/>
        <v/>
      </c>
      <c r="AI69" s="51" t="str">
        <f t="shared" si="4"/>
        <v/>
      </c>
      <c r="AJ69" s="51" t="str">
        <f t="shared" si="5"/>
        <v/>
      </c>
      <c r="AK69" s="51" t="str">
        <f t="shared" si="6"/>
        <v/>
      </c>
    </row>
    <row r="70" spans="1:37" ht="20.100000000000001" customHeight="1" thickBot="1" x14ac:dyDescent="0.25">
      <c r="A70" s="160"/>
      <c r="B70" s="85">
        <v>10</v>
      </c>
      <c r="C70" s="25"/>
      <c r="D70" s="26"/>
      <c r="E70" s="27"/>
      <c r="F70" s="28"/>
      <c r="G70" s="25"/>
      <c r="H70" s="26"/>
      <c r="I70" s="27"/>
      <c r="J70" s="28"/>
      <c r="K70" s="25"/>
      <c r="L70" s="26"/>
      <c r="M70" s="27"/>
      <c r="N70" s="28"/>
      <c r="O70" s="25"/>
      <c r="P70" s="26"/>
      <c r="Q70" s="27"/>
      <c r="R70" s="28"/>
      <c r="S70" s="25"/>
      <c r="T70" s="26"/>
      <c r="U70" s="27"/>
      <c r="V70" s="28"/>
      <c r="W70" s="25"/>
      <c r="X70" s="26"/>
      <c r="Y70" s="27"/>
      <c r="Z70" s="28"/>
      <c r="AA70" s="25"/>
      <c r="AB70" s="26"/>
      <c r="AC70" s="27"/>
      <c r="AD70" s="28"/>
      <c r="AE70" s="52" t="str">
        <f t="shared" si="7"/>
        <v/>
      </c>
      <c r="AF70" s="52" t="str">
        <f t="shared" si="8"/>
        <v/>
      </c>
      <c r="AG70" s="52" t="str">
        <f t="shared" si="2"/>
        <v/>
      </c>
      <c r="AH70" s="52" t="str">
        <f t="shared" si="3"/>
        <v/>
      </c>
      <c r="AI70" s="52" t="str">
        <f t="shared" si="4"/>
        <v/>
      </c>
      <c r="AJ70" s="52" t="str">
        <f t="shared" si="5"/>
        <v/>
      </c>
      <c r="AK70" s="52" t="str">
        <f t="shared" si="6"/>
        <v/>
      </c>
    </row>
    <row r="71" spans="1:37" ht="20.100000000000001" customHeight="1" x14ac:dyDescent="0.2">
      <c r="A71" s="158">
        <v>7</v>
      </c>
      <c r="B71" s="83">
        <v>1</v>
      </c>
      <c r="C71" s="17"/>
      <c r="D71" s="18"/>
      <c r="E71" s="19"/>
      <c r="F71" s="156"/>
      <c r="G71" s="17"/>
      <c r="H71" s="18"/>
      <c r="I71" s="19"/>
      <c r="J71" s="149"/>
      <c r="K71" s="17"/>
      <c r="L71" s="18"/>
      <c r="M71" s="19"/>
      <c r="N71" s="149"/>
      <c r="O71" s="17"/>
      <c r="P71" s="18"/>
      <c r="Q71" s="19"/>
      <c r="R71" s="149"/>
      <c r="S71" s="17"/>
      <c r="T71" s="18"/>
      <c r="U71" s="19"/>
      <c r="V71" s="149"/>
      <c r="W71" s="17"/>
      <c r="X71" s="18"/>
      <c r="Y71" s="19"/>
      <c r="Z71" s="149"/>
      <c r="AA71" s="17"/>
      <c r="AB71" s="18"/>
      <c r="AC71" s="19"/>
      <c r="AD71" s="149"/>
      <c r="AE71" s="50" t="str">
        <f t="shared" si="7"/>
        <v/>
      </c>
      <c r="AF71" s="50" t="str">
        <f t="shared" si="8"/>
        <v/>
      </c>
      <c r="AG71" s="50" t="str">
        <f t="shared" si="2"/>
        <v/>
      </c>
      <c r="AH71" s="50" t="str">
        <f t="shared" si="3"/>
        <v/>
      </c>
      <c r="AI71" s="50" t="str">
        <f t="shared" si="4"/>
        <v/>
      </c>
      <c r="AJ71" s="50" t="str">
        <f t="shared" si="5"/>
        <v/>
      </c>
      <c r="AK71" s="50" t="str">
        <f t="shared" si="6"/>
        <v/>
      </c>
    </row>
    <row r="72" spans="1:37" ht="20.100000000000001" customHeight="1" x14ac:dyDescent="0.2">
      <c r="A72" s="159"/>
      <c r="B72" s="84">
        <v>2</v>
      </c>
      <c r="C72" s="21"/>
      <c r="D72" s="22"/>
      <c r="E72" s="23"/>
      <c r="F72" s="30"/>
      <c r="G72" s="21"/>
      <c r="H72" s="22"/>
      <c r="I72" s="23"/>
      <c r="J72" s="30"/>
      <c r="K72" s="21"/>
      <c r="L72" s="22"/>
      <c r="M72" s="23"/>
      <c r="N72" s="30"/>
      <c r="O72" s="21"/>
      <c r="P72" s="22"/>
      <c r="Q72" s="23"/>
      <c r="R72" s="30"/>
      <c r="S72" s="21"/>
      <c r="T72" s="22"/>
      <c r="U72" s="23"/>
      <c r="V72" s="30"/>
      <c r="W72" s="21"/>
      <c r="X72" s="22"/>
      <c r="Y72" s="23"/>
      <c r="Z72" s="30"/>
      <c r="AA72" s="21"/>
      <c r="AB72" s="22"/>
      <c r="AC72" s="23"/>
      <c r="AD72" s="30"/>
      <c r="AE72" s="51" t="str">
        <f t="shared" si="7"/>
        <v/>
      </c>
      <c r="AF72" s="51" t="str">
        <f t="shared" si="8"/>
        <v/>
      </c>
      <c r="AG72" s="51" t="str">
        <f t="shared" si="2"/>
        <v/>
      </c>
      <c r="AH72" s="51" t="str">
        <f t="shared" si="3"/>
        <v/>
      </c>
      <c r="AI72" s="51" t="str">
        <f t="shared" si="4"/>
        <v/>
      </c>
      <c r="AJ72" s="51" t="str">
        <f t="shared" si="5"/>
        <v/>
      </c>
      <c r="AK72" s="51" t="str">
        <f t="shared" si="6"/>
        <v/>
      </c>
    </row>
    <row r="73" spans="1:37" ht="20.100000000000001" customHeight="1" x14ac:dyDescent="0.2">
      <c r="A73" s="159"/>
      <c r="B73" s="84">
        <v>3</v>
      </c>
      <c r="C73" s="21"/>
      <c r="D73" s="22"/>
      <c r="E73" s="23"/>
      <c r="F73" s="30"/>
      <c r="G73" s="21"/>
      <c r="H73" s="22"/>
      <c r="I73" s="23"/>
      <c r="J73" s="30"/>
      <c r="K73" s="21"/>
      <c r="L73" s="22"/>
      <c r="M73" s="23"/>
      <c r="N73" s="30"/>
      <c r="O73" s="21"/>
      <c r="P73" s="22"/>
      <c r="Q73" s="23"/>
      <c r="R73" s="30"/>
      <c r="S73" s="21"/>
      <c r="T73" s="22"/>
      <c r="U73" s="23"/>
      <c r="V73" s="30"/>
      <c r="W73" s="21"/>
      <c r="X73" s="22"/>
      <c r="Y73" s="23"/>
      <c r="Z73" s="30"/>
      <c r="AA73" s="21"/>
      <c r="AB73" s="22"/>
      <c r="AC73" s="23"/>
      <c r="AD73" s="30"/>
      <c r="AE73" s="51" t="str">
        <f t="shared" si="7"/>
        <v/>
      </c>
      <c r="AF73" s="51" t="str">
        <f t="shared" si="8"/>
        <v/>
      </c>
      <c r="AG73" s="51" t="str">
        <f t="shared" si="2"/>
        <v/>
      </c>
      <c r="AH73" s="51" t="str">
        <f t="shared" si="3"/>
        <v/>
      </c>
      <c r="AI73" s="51" t="str">
        <f t="shared" si="4"/>
        <v/>
      </c>
      <c r="AJ73" s="51" t="str">
        <f t="shared" si="5"/>
        <v/>
      </c>
      <c r="AK73" s="51" t="str">
        <f t="shared" si="6"/>
        <v/>
      </c>
    </row>
    <row r="74" spans="1:37" ht="20.100000000000001" customHeight="1" x14ac:dyDescent="0.2">
      <c r="A74" s="159"/>
      <c r="B74" s="84">
        <v>4</v>
      </c>
      <c r="C74" s="21"/>
      <c r="D74" s="22"/>
      <c r="E74" s="23"/>
      <c r="F74" s="30"/>
      <c r="G74" s="21"/>
      <c r="H74" s="22"/>
      <c r="I74" s="23"/>
      <c r="J74" s="30"/>
      <c r="K74" s="21"/>
      <c r="L74" s="22"/>
      <c r="M74" s="23"/>
      <c r="N74" s="30"/>
      <c r="O74" s="21"/>
      <c r="P74" s="22"/>
      <c r="Q74" s="23"/>
      <c r="R74" s="30"/>
      <c r="S74" s="21"/>
      <c r="T74" s="22"/>
      <c r="U74" s="23"/>
      <c r="V74" s="30"/>
      <c r="W74" s="21"/>
      <c r="X74" s="22"/>
      <c r="Y74" s="23"/>
      <c r="Z74" s="30"/>
      <c r="AA74" s="21"/>
      <c r="AB74" s="22"/>
      <c r="AC74" s="23"/>
      <c r="AD74" s="30"/>
      <c r="AE74" s="51" t="str">
        <f t="shared" si="7"/>
        <v/>
      </c>
      <c r="AF74" s="51" t="str">
        <f t="shared" si="8"/>
        <v/>
      </c>
      <c r="AG74" s="51" t="str">
        <f t="shared" si="2"/>
        <v/>
      </c>
      <c r="AH74" s="51" t="str">
        <f t="shared" si="3"/>
        <v/>
      </c>
      <c r="AI74" s="51" t="str">
        <f t="shared" si="4"/>
        <v/>
      </c>
      <c r="AJ74" s="51" t="str">
        <f t="shared" si="5"/>
        <v/>
      </c>
      <c r="AK74" s="51" t="str">
        <f t="shared" si="6"/>
        <v/>
      </c>
    </row>
    <row r="75" spans="1:37" ht="20.100000000000001" customHeight="1" x14ac:dyDescent="0.2">
      <c r="A75" s="159"/>
      <c r="B75" s="84">
        <v>5</v>
      </c>
      <c r="C75" s="21"/>
      <c r="D75" s="22"/>
      <c r="E75" s="23"/>
      <c r="F75" s="30"/>
      <c r="G75" s="21"/>
      <c r="H75" s="22"/>
      <c r="I75" s="23"/>
      <c r="J75" s="30"/>
      <c r="K75" s="21"/>
      <c r="L75" s="22"/>
      <c r="M75" s="23"/>
      <c r="N75" s="30"/>
      <c r="O75" s="21"/>
      <c r="P75" s="22"/>
      <c r="Q75" s="23"/>
      <c r="R75" s="30"/>
      <c r="S75" s="21"/>
      <c r="T75" s="22"/>
      <c r="U75" s="23"/>
      <c r="V75" s="30"/>
      <c r="W75" s="21"/>
      <c r="X75" s="22"/>
      <c r="Y75" s="23"/>
      <c r="Z75" s="30"/>
      <c r="AA75" s="21"/>
      <c r="AB75" s="22"/>
      <c r="AC75" s="23"/>
      <c r="AD75" s="30"/>
      <c r="AE75" s="51" t="str">
        <f t="shared" ref="AE75:AE110" si="9">IF((C75+F75)&gt;0,1,"")</f>
        <v/>
      </c>
      <c r="AF75" s="51" t="str">
        <f t="shared" ref="AF75:AF110" si="10">IF((G75+J75)&gt;0,1,"")</f>
        <v/>
      </c>
      <c r="AG75" s="51" t="str">
        <f t="shared" si="2"/>
        <v/>
      </c>
      <c r="AH75" s="51" t="str">
        <f t="shared" si="3"/>
        <v/>
      </c>
      <c r="AI75" s="51" t="str">
        <f t="shared" si="4"/>
        <v/>
      </c>
      <c r="AJ75" s="51" t="str">
        <f t="shared" si="5"/>
        <v/>
      </c>
      <c r="AK75" s="51" t="str">
        <f t="shared" si="6"/>
        <v/>
      </c>
    </row>
    <row r="76" spans="1:37" ht="20.100000000000001" customHeight="1" x14ac:dyDescent="0.2">
      <c r="A76" s="159"/>
      <c r="B76" s="84">
        <v>6</v>
      </c>
      <c r="C76" s="21"/>
      <c r="D76" s="22"/>
      <c r="E76" s="23"/>
      <c r="F76" s="30"/>
      <c r="G76" s="21"/>
      <c r="H76" s="22"/>
      <c r="I76" s="23"/>
      <c r="J76" s="30"/>
      <c r="K76" s="21"/>
      <c r="L76" s="22"/>
      <c r="M76" s="23"/>
      <c r="N76" s="30"/>
      <c r="O76" s="21"/>
      <c r="P76" s="22"/>
      <c r="Q76" s="23"/>
      <c r="R76" s="30"/>
      <c r="S76" s="21"/>
      <c r="T76" s="22"/>
      <c r="U76" s="23"/>
      <c r="V76" s="30"/>
      <c r="W76" s="21"/>
      <c r="X76" s="22"/>
      <c r="Y76" s="23"/>
      <c r="Z76" s="30"/>
      <c r="AA76" s="21"/>
      <c r="AB76" s="22"/>
      <c r="AC76" s="23"/>
      <c r="AD76" s="30"/>
      <c r="AE76" s="51" t="str">
        <f t="shared" si="9"/>
        <v/>
      </c>
      <c r="AF76" s="51" t="str">
        <f t="shared" si="10"/>
        <v/>
      </c>
      <c r="AG76" s="51" t="str">
        <f t="shared" ref="AG76:AG110" si="11">IF((K76+N76)&gt;0,1,"")</f>
        <v/>
      </c>
      <c r="AH76" s="51" t="str">
        <f t="shared" ref="AH76:AH110" si="12">IF((O76+R76)&gt;0,1,"")</f>
        <v/>
      </c>
      <c r="AI76" s="51" t="str">
        <f t="shared" ref="AI76:AI110" si="13">IF((S76+V76)&gt;0,1,"")</f>
        <v/>
      </c>
      <c r="AJ76" s="51" t="str">
        <f t="shared" ref="AJ76:AJ110" si="14">IF((W76+Z76)&gt;0,1,"")</f>
        <v/>
      </c>
      <c r="AK76" s="51" t="str">
        <f t="shared" ref="AK76:AK110" si="15">IF((AA76+AD76)&gt;0,1,"")</f>
        <v/>
      </c>
    </row>
    <row r="77" spans="1:37" ht="20.100000000000001" customHeight="1" x14ac:dyDescent="0.2">
      <c r="A77" s="159"/>
      <c r="B77" s="84">
        <v>7</v>
      </c>
      <c r="C77" s="21"/>
      <c r="D77" s="22"/>
      <c r="E77" s="23"/>
      <c r="F77" s="30"/>
      <c r="G77" s="21"/>
      <c r="H77" s="22"/>
      <c r="I77" s="23"/>
      <c r="J77" s="30"/>
      <c r="K77" s="21"/>
      <c r="L77" s="22"/>
      <c r="M77" s="23"/>
      <c r="N77" s="30"/>
      <c r="O77" s="21"/>
      <c r="P77" s="22"/>
      <c r="Q77" s="23"/>
      <c r="R77" s="30"/>
      <c r="S77" s="21"/>
      <c r="T77" s="22"/>
      <c r="U77" s="23"/>
      <c r="V77" s="30"/>
      <c r="W77" s="21"/>
      <c r="X77" s="22"/>
      <c r="Y77" s="23"/>
      <c r="Z77" s="30"/>
      <c r="AA77" s="21"/>
      <c r="AB77" s="22"/>
      <c r="AC77" s="23"/>
      <c r="AD77" s="30"/>
      <c r="AE77" s="51" t="str">
        <f t="shared" si="9"/>
        <v/>
      </c>
      <c r="AF77" s="51" t="str">
        <f t="shared" si="10"/>
        <v/>
      </c>
      <c r="AG77" s="51" t="str">
        <f t="shared" si="11"/>
        <v/>
      </c>
      <c r="AH77" s="51" t="str">
        <f t="shared" si="12"/>
        <v/>
      </c>
      <c r="AI77" s="51" t="str">
        <f t="shared" si="13"/>
        <v/>
      </c>
      <c r="AJ77" s="51" t="str">
        <f t="shared" si="14"/>
        <v/>
      </c>
      <c r="AK77" s="51" t="str">
        <f t="shared" si="15"/>
        <v/>
      </c>
    </row>
    <row r="78" spans="1:37" ht="20.100000000000001" customHeight="1" x14ac:dyDescent="0.2">
      <c r="A78" s="159"/>
      <c r="B78" s="84">
        <v>8</v>
      </c>
      <c r="C78" s="21"/>
      <c r="D78" s="22"/>
      <c r="E78" s="23"/>
      <c r="F78" s="30"/>
      <c r="G78" s="21"/>
      <c r="H78" s="22"/>
      <c r="I78" s="23"/>
      <c r="J78" s="30"/>
      <c r="K78" s="21"/>
      <c r="L78" s="22"/>
      <c r="M78" s="23"/>
      <c r="N78" s="30"/>
      <c r="O78" s="21"/>
      <c r="P78" s="22"/>
      <c r="Q78" s="23"/>
      <c r="R78" s="30"/>
      <c r="S78" s="21"/>
      <c r="T78" s="22"/>
      <c r="U78" s="23"/>
      <c r="V78" s="30"/>
      <c r="W78" s="21"/>
      <c r="X78" s="22"/>
      <c r="Y78" s="23"/>
      <c r="Z78" s="30"/>
      <c r="AA78" s="21"/>
      <c r="AB78" s="22"/>
      <c r="AC78" s="23"/>
      <c r="AD78" s="30"/>
      <c r="AE78" s="51" t="str">
        <f t="shared" si="9"/>
        <v/>
      </c>
      <c r="AF78" s="51" t="str">
        <f t="shared" si="10"/>
        <v/>
      </c>
      <c r="AG78" s="51" t="str">
        <f t="shared" si="11"/>
        <v/>
      </c>
      <c r="AH78" s="51" t="str">
        <f t="shared" si="12"/>
        <v/>
      </c>
      <c r="AI78" s="51" t="str">
        <f t="shared" si="13"/>
        <v/>
      </c>
      <c r="AJ78" s="51" t="str">
        <f t="shared" si="14"/>
        <v/>
      </c>
      <c r="AK78" s="51" t="str">
        <f t="shared" si="15"/>
        <v/>
      </c>
    </row>
    <row r="79" spans="1:37" ht="20.100000000000001" customHeight="1" x14ac:dyDescent="0.2">
      <c r="A79" s="159"/>
      <c r="B79" s="84">
        <v>9</v>
      </c>
      <c r="C79" s="21"/>
      <c r="D79" s="22"/>
      <c r="E79" s="23"/>
      <c r="F79" s="30"/>
      <c r="G79" s="21"/>
      <c r="H79" s="22"/>
      <c r="I79" s="23"/>
      <c r="J79" s="30"/>
      <c r="K79" s="21"/>
      <c r="L79" s="22"/>
      <c r="M79" s="23"/>
      <c r="N79" s="30"/>
      <c r="O79" s="21"/>
      <c r="P79" s="22"/>
      <c r="Q79" s="23"/>
      <c r="R79" s="30"/>
      <c r="S79" s="21"/>
      <c r="T79" s="22"/>
      <c r="U79" s="23"/>
      <c r="V79" s="30"/>
      <c r="W79" s="21"/>
      <c r="X79" s="22"/>
      <c r="Y79" s="23"/>
      <c r="Z79" s="30"/>
      <c r="AA79" s="21"/>
      <c r="AB79" s="22"/>
      <c r="AC79" s="23"/>
      <c r="AD79" s="30"/>
      <c r="AE79" s="51" t="str">
        <f t="shared" si="9"/>
        <v/>
      </c>
      <c r="AF79" s="51" t="str">
        <f t="shared" si="10"/>
        <v/>
      </c>
      <c r="AG79" s="51" t="str">
        <f t="shared" si="11"/>
        <v/>
      </c>
      <c r="AH79" s="51" t="str">
        <f t="shared" si="12"/>
        <v/>
      </c>
      <c r="AI79" s="51" t="str">
        <f t="shared" si="13"/>
        <v/>
      </c>
      <c r="AJ79" s="51" t="str">
        <f t="shared" si="14"/>
        <v/>
      </c>
      <c r="AK79" s="51" t="str">
        <f t="shared" si="15"/>
        <v/>
      </c>
    </row>
    <row r="80" spans="1:37" ht="20.100000000000001" customHeight="1" thickBot="1" x14ac:dyDescent="0.25">
      <c r="A80" s="160"/>
      <c r="B80" s="85">
        <v>10</v>
      </c>
      <c r="C80" s="25"/>
      <c r="D80" s="26"/>
      <c r="E80" s="27"/>
      <c r="F80" s="28"/>
      <c r="G80" s="25"/>
      <c r="H80" s="26"/>
      <c r="I80" s="27"/>
      <c r="J80" s="28"/>
      <c r="K80" s="25"/>
      <c r="L80" s="26"/>
      <c r="M80" s="27"/>
      <c r="N80" s="28"/>
      <c r="O80" s="25"/>
      <c r="P80" s="26"/>
      <c r="Q80" s="27"/>
      <c r="R80" s="28"/>
      <c r="S80" s="25"/>
      <c r="T80" s="26"/>
      <c r="U80" s="27"/>
      <c r="V80" s="28"/>
      <c r="W80" s="25"/>
      <c r="X80" s="26"/>
      <c r="Y80" s="27"/>
      <c r="Z80" s="28"/>
      <c r="AA80" s="25"/>
      <c r="AB80" s="26"/>
      <c r="AC80" s="27"/>
      <c r="AD80" s="28"/>
      <c r="AE80" s="52" t="str">
        <f t="shared" si="9"/>
        <v/>
      </c>
      <c r="AF80" s="52" t="str">
        <f t="shared" si="10"/>
        <v/>
      </c>
      <c r="AG80" s="52" t="str">
        <f t="shared" si="11"/>
        <v/>
      </c>
      <c r="AH80" s="52" t="str">
        <f t="shared" si="12"/>
        <v/>
      </c>
      <c r="AI80" s="52" t="str">
        <f t="shared" si="13"/>
        <v/>
      </c>
      <c r="AJ80" s="52" t="str">
        <f t="shared" si="14"/>
        <v/>
      </c>
      <c r="AK80" s="52" t="str">
        <f t="shared" si="15"/>
        <v/>
      </c>
    </row>
    <row r="81" spans="1:37" ht="20.100000000000001" customHeight="1" x14ac:dyDescent="0.2">
      <c r="A81" s="158">
        <v>8</v>
      </c>
      <c r="B81" s="83">
        <v>1</v>
      </c>
      <c r="C81" s="17"/>
      <c r="D81" s="18"/>
      <c r="E81" s="19"/>
      <c r="F81" s="156"/>
      <c r="G81" s="17"/>
      <c r="H81" s="18"/>
      <c r="I81" s="19"/>
      <c r="J81" s="149"/>
      <c r="K81" s="17"/>
      <c r="L81" s="18"/>
      <c r="M81" s="19"/>
      <c r="N81" s="149"/>
      <c r="O81" s="17"/>
      <c r="P81" s="18"/>
      <c r="Q81" s="19"/>
      <c r="R81" s="149"/>
      <c r="S81" s="17"/>
      <c r="T81" s="18"/>
      <c r="U81" s="19"/>
      <c r="V81" s="149"/>
      <c r="W81" s="17"/>
      <c r="X81" s="18"/>
      <c r="Y81" s="19"/>
      <c r="Z81" s="149"/>
      <c r="AA81" s="17"/>
      <c r="AB81" s="18"/>
      <c r="AC81" s="19"/>
      <c r="AD81" s="149"/>
      <c r="AE81" s="50" t="str">
        <f t="shared" si="9"/>
        <v/>
      </c>
      <c r="AF81" s="50" t="str">
        <f t="shared" si="10"/>
        <v/>
      </c>
      <c r="AG81" s="50" t="str">
        <f t="shared" si="11"/>
        <v/>
      </c>
      <c r="AH81" s="50" t="str">
        <f t="shared" si="12"/>
        <v/>
      </c>
      <c r="AI81" s="50" t="str">
        <f t="shared" si="13"/>
        <v/>
      </c>
      <c r="AJ81" s="50" t="str">
        <f t="shared" si="14"/>
        <v/>
      </c>
      <c r="AK81" s="50" t="str">
        <f t="shared" si="15"/>
        <v/>
      </c>
    </row>
    <row r="82" spans="1:37" ht="20.100000000000001" customHeight="1" x14ac:dyDescent="0.2">
      <c r="A82" s="159"/>
      <c r="B82" s="84">
        <v>2</v>
      </c>
      <c r="C82" s="21"/>
      <c r="D82" s="22"/>
      <c r="E82" s="23"/>
      <c r="F82" s="30"/>
      <c r="G82" s="21"/>
      <c r="H82" s="22"/>
      <c r="I82" s="23"/>
      <c r="J82" s="30"/>
      <c r="K82" s="21"/>
      <c r="L82" s="22"/>
      <c r="M82" s="23"/>
      <c r="N82" s="30"/>
      <c r="O82" s="21"/>
      <c r="P82" s="22"/>
      <c r="Q82" s="23"/>
      <c r="R82" s="30"/>
      <c r="S82" s="21"/>
      <c r="T82" s="22"/>
      <c r="U82" s="23"/>
      <c r="V82" s="30"/>
      <c r="W82" s="21"/>
      <c r="X82" s="22"/>
      <c r="Y82" s="23"/>
      <c r="Z82" s="30"/>
      <c r="AA82" s="21"/>
      <c r="AB82" s="22"/>
      <c r="AC82" s="23"/>
      <c r="AD82" s="30"/>
      <c r="AE82" s="51" t="str">
        <f t="shared" si="9"/>
        <v/>
      </c>
      <c r="AF82" s="51" t="str">
        <f t="shared" si="10"/>
        <v/>
      </c>
      <c r="AG82" s="51" t="str">
        <f t="shared" si="11"/>
        <v/>
      </c>
      <c r="AH82" s="51" t="str">
        <f t="shared" si="12"/>
        <v/>
      </c>
      <c r="AI82" s="51" t="str">
        <f t="shared" si="13"/>
        <v/>
      </c>
      <c r="AJ82" s="51" t="str">
        <f t="shared" si="14"/>
        <v/>
      </c>
      <c r="AK82" s="51" t="str">
        <f t="shared" si="15"/>
        <v/>
      </c>
    </row>
    <row r="83" spans="1:37" ht="20.100000000000001" customHeight="1" x14ac:dyDescent="0.2">
      <c r="A83" s="159"/>
      <c r="B83" s="84">
        <v>3</v>
      </c>
      <c r="C83" s="21"/>
      <c r="D83" s="22"/>
      <c r="E83" s="23"/>
      <c r="F83" s="30"/>
      <c r="G83" s="21"/>
      <c r="H83" s="22"/>
      <c r="I83" s="23"/>
      <c r="J83" s="30"/>
      <c r="K83" s="21"/>
      <c r="L83" s="22"/>
      <c r="M83" s="23"/>
      <c r="N83" s="30"/>
      <c r="O83" s="21"/>
      <c r="P83" s="22"/>
      <c r="Q83" s="23"/>
      <c r="R83" s="30"/>
      <c r="S83" s="21"/>
      <c r="T83" s="22"/>
      <c r="U83" s="23"/>
      <c r="V83" s="30"/>
      <c r="W83" s="21"/>
      <c r="X83" s="22"/>
      <c r="Y83" s="23"/>
      <c r="Z83" s="30"/>
      <c r="AA83" s="21"/>
      <c r="AB83" s="22"/>
      <c r="AC83" s="23"/>
      <c r="AD83" s="30"/>
      <c r="AE83" s="51" t="str">
        <f t="shared" si="9"/>
        <v/>
      </c>
      <c r="AF83" s="51" t="str">
        <f t="shared" si="10"/>
        <v/>
      </c>
      <c r="AG83" s="51" t="str">
        <f t="shared" si="11"/>
        <v/>
      </c>
      <c r="AH83" s="51" t="str">
        <f t="shared" si="12"/>
        <v/>
      </c>
      <c r="AI83" s="51" t="str">
        <f t="shared" si="13"/>
        <v/>
      </c>
      <c r="AJ83" s="51" t="str">
        <f t="shared" si="14"/>
        <v/>
      </c>
      <c r="AK83" s="51" t="str">
        <f t="shared" si="15"/>
        <v/>
      </c>
    </row>
    <row r="84" spans="1:37" ht="20.100000000000001" customHeight="1" x14ac:dyDescent="0.2">
      <c r="A84" s="159"/>
      <c r="B84" s="84">
        <v>4</v>
      </c>
      <c r="C84" s="21"/>
      <c r="D84" s="22"/>
      <c r="E84" s="23"/>
      <c r="F84" s="30"/>
      <c r="G84" s="21"/>
      <c r="H84" s="22"/>
      <c r="I84" s="23"/>
      <c r="J84" s="30"/>
      <c r="K84" s="21"/>
      <c r="L84" s="22"/>
      <c r="M84" s="23"/>
      <c r="N84" s="30"/>
      <c r="O84" s="21"/>
      <c r="P84" s="22"/>
      <c r="Q84" s="23"/>
      <c r="R84" s="30"/>
      <c r="S84" s="21"/>
      <c r="T84" s="22"/>
      <c r="U84" s="23"/>
      <c r="V84" s="30"/>
      <c r="W84" s="21"/>
      <c r="X84" s="22"/>
      <c r="Y84" s="23"/>
      <c r="Z84" s="30"/>
      <c r="AA84" s="21"/>
      <c r="AB84" s="22"/>
      <c r="AC84" s="23"/>
      <c r="AD84" s="30"/>
      <c r="AE84" s="51" t="str">
        <f t="shared" si="9"/>
        <v/>
      </c>
      <c r="AF84" s="51" t="str">
        <f t="shared" si="10"/>
        <v/>
      </c>
      <c r="AG84" s="51" t="str">
        <f t="shared" si="11"/>
        <v/>
      </c>
      <c r="AH84" s="51" t="str">
        <f t="shared" si="12"/>
        <v/>
      </c>
      <c r="AI84" s="51" t="str">
        <f t="shared" si="13"/>
        <v/>
      </c>
      <c r="AJ84" s="51" t="str">
        <f t="shared" si="14"/>
        <v/>
      </c>
      <c r="AK84" s="51" t="str">
        <f t="shared" si="15"/>
        <v/>
      </c>
    </row>
    <row r="85" spans="1:37" ht="20.100000000000001" customHeight="1" x14ac:dyDescent="0.2">
      <c r="A85" s="159"/>
      <c r="B85" s="84">
        <v>5</v>
      </c>
      <c r="C85" s="21"/>
      <c r="D85" s="22"/>
      <c r="E85" s="23"/>
      <c r="F85" s="30"/>
      <c r="G85" s="21"/>
      <c r="H85" s="22"/>
      <c r="I85" s="23"/>
      <c r="J85" s="30"/>
      <c r="K85" s="21"/>
      <c r="L85" s="22"/>
      <c r="M85" s="23"/>
      <c r="N85" s="30"/>
      <c r="O85" s="21"/>
      <c r="P85" s="22"/>
      <c r="Q85" s="23"/>
      <c r="R85" s="30"/>
      <c r="S85" s="21"/>
      <c r="T85" s="22"/>
      <c r="U85" s="23"/>
      <c r="V85" s="30"/>
      <c r="W85" s="21"/>
      <c r="X85" s="22"/>
      <c r="Y85" s="23"/>
      <c r="Z85" s="30"/>
      <c r="AA85" s="21"/>
      <c r="AB85" s="22"/>
      <c r="AC85" s="23"/>
      <c r="AD85" s="30"/>
      <c r="AE85" s="51" t="str">
        <f t="shared" si="9"/>
        <v/>
      </c>
      <c r="AF85" s="51" t="str">
        <f t="shared" si="10"/>
        <v/>
      </c>
      <c r="AG85" s="51" t="str">
        <f t="shared" si="11"/>
        <v/>
      </c>
      <c r="AH85" s="51" t="str">
        <f t="shared" si="12"/>
        <v/>
      </c>
      <c r="AI85" s="51" t="str">
        <f t="shared" si="13"/>
        <v/>
      </c>
      <c r="AJ85" s="51" t="str">
        <f t="shared" si="14"/>
        <v/>
      </c>
      <c r="AK85" s="51" t="str">
        <f t="shared" si="15"/>
        <v/>
      </c>
    </row>
    <row r="86" spans="1:37" ht="20.100000000000001" customHeight="1" x14ac:dyDescent="0.2">
      <c r="A86" s="159"/>
      <c r="B86" s="84">
        <v>6</v>
      </c>
      <c r="C86" s="21"/>
      <c r="D86" s="22"/>
      <c r="E86" s="23"/>
      <c r="F86" s="30"/>
      <c r="G86" s="21"/>
      <c r="H86" s="22"/>
      <c r="I86" s="23"/>
      <c r="J86" s="30"/>
      <c r="K86" s="21"/>
      <c r="L86" s="22"/>
      <c r="M86" s="23"/>
      <c r="N86" s="30"/>
      <c r="O86" s="21"/>
      <c r="P86" s="22"/>
      <c r="Q86" s="23"/>
      <c r="R86" s="30"/>
      <c r="S86" s="21"/>
      <c r="T86" s="22"/>
      <c r="U86" s="23"/>
      <c r="V86" s="30"/>
      <c r="W86" s="21"/>
      <c r="X86" s="22"/>
      <c r="Y86" s="23"/>
      <c r="Z86" s="30"/>
      <c r="AA86" s="21"/>
      <c r="AB86" s="22"/>
      <c r="AC86" s="23"/>
      <c r="AD86" s="30"/>
      <c r="AE86" s="51" t="str">
        <f t="shared" si="9"/>
        <v/>
      </c>
      <c r="AF86" s="51" t="str">
        <f t="shared" si="10"/>
        <v/>
      </c>
      <c r="AG86" s="51" t="str">
        <f t="shared" si="11"/>
        <v/>
      </c>
      <c r="AH86" s="51" t="str">
        <f t="shared" si="12"/>
        <v/>
      </c>
      <c r="AI86" s="51" t="str">
        <f t="shared" si="13"/>
        <v/>
      </c>
      <c r="AJ86" s="51" t="str">
        <f t="shared" si="14"/>
        <v/>
      </c>
      <c r="AK86" s="51" t="str">
        <f t="shared" si="15"/>
        <v/>
      </c>
    </row>
    <row r="87" spans="1:37" ht="20.100000000000001" customHeight="1" x14ac:dyDescent="0.2">
      <c r="A87" s="159"/>
      <c r="B87" s="84">
        <v>7</v>
      </c>
      <c r="C87" s="21"/>
      <c r="D87" s="22"/>
      <c r="E87" s="23"/>
      <c r="F87" s="30"/>
      <c r="G87" s="21"/>
      <c r="H87" s="22"/>
      <c r="I87" s="23"/>
      <c r="J87" s="30"/>
      <c r="K87" s="21"/>
      <c r="L87" s="22"/>
      <c r="M87" s="23"/>
      <c r="N87" s="30"/>
      <c r="O87" s="21"/>
      <c r="P87" s="22"/>
      <c r="Q87" s="23"/>
      <c r="R87" s="30"/>
      <c r="S87" s="21"/>
      <c r="T87" s="22"/>
      <c r="U87" s="23"/>
      <c r="V87" s="30"/>
      <c r="W87" s="21"/>
      <c r="X87" s="22"/>
      <c r="Y87" s="23"/>
      <c r="Z87" s="30"/>
      <c r="AA87" s="21"/>
      <c r="AB87" s="22"/>
      <c r="AC87" s="23"/>
      <c r="AD87" s="30"/>
      <c r="AE87" s="51" t="str">
        <f t="shared" si="9"/>
        <v/>
      </c>
      <c r="AF87" s="51" t="str">
        <f t="shared" si="10"/>
        <v/>
      </c>
      <c r="AG87" s="51" t="str">
        <f t="shared" si="11"/>
        <v/>
      </c>
      <c r="AH87" s="51" t="str">
        <f t="shared" si="12"/>
        <v/>
      </c>
      <c r="AI87" s="51" t="str">
        <f t="shared" si="13"/>
        <v/>
      </c>
      <c r="AJ87" s="51" t="str">
        <f t="shared" si="14"/>
        <v/>
      </c>
      <c r="AK87" s="51" t="str">
        <f t="shared" si="15"/>
        <v/>
      </c>
    </row>
    <row r="88" spans="1:37" ht="20.100000000000001" customHeight="1" x14ac:dyDescent="0.2">
      <c r="A88" s="159"/>
      <c r="B88" s="84">
        <v>8</v>
      </c>
      <c r="C88" s="21"/>
      <c r="D88" s="22"/>
      <c r="E88" s="23"/>
      <c r="F88" s="30"/>
      <c r="G88" s="21"/>
      <c r="H88" s="22"/>
      <c r="I88" s="23"/>
      <c r="J88" s="30"/>
      <c r="K88" s="21"/>
      <c r="L88" s="22"/>
      <c r="M88" s="23"/>
      <c r="N88" s="30"/>
      <c r="O88" s="21"/>
      <c r="P88" s="22"/>
      <c r="Q88" s="23"/>
      <c r="R88" s="30"/>
      <c r="S88" s="21"/>
      <c r="T88" s="22"/>
      <c r="U88" s="23"/>
      <c r="V88" s="30"/>
      <c r="W88" s="21"/>
      <c r="X88" s="22"/>
      <c r="Y88" s="23"/>
      <c r="Z88" s="30"/>
      <c r="AA88" s="21"/>
      <c r="AB88" s="22"/>
      <c r="AC88" s="23"/>
      <c r="AD88" s="30"/>
      <c r="AE88" s="51" t="str">
        <f t="shared" si="9"/>
        <v/>
      </c>
      <c r="AF88" s="51" t="str">
        <f t="shared" si="10"/>
        <v/>
      </c>
      <c r="AG88" s="51" t="str">
        <f t="shared" si="11"/>
        <v/>
      </c>
      <c r="AH88" s="51" t="str">
        <f t="shared" si="12"/>
        <v/>
      </c>
      <c r="AI88" s="51" t="str">
        <f t="shared" si="13"/>
        <v/>
      </c>
      <c r="AJ88" s="51" t="str">
        <f t="shared" si="14"/>
        <v/>
      </c>
      <c r="AK88" s="51" t="str">
        <f t="shared" si="15"/>
        <v/>
      </c>
    </row>
    <row r="89" spans="1:37" ht="20.100000000000001" customHeight="1" x14ac:dyDescent="0.2">
      <c r="A89" s="159"/>
      <c r="B89" s="84">
        <v>9</v>
      </c>
      <c r="C89" s="21"/>
      <c r="D89" s="22"/>
      <c r="E89" s="23"/>
      <c r="F89" s="30"/>
      <c r="G89" s="21"/>
      <c r="H89" s="22"/>
      <c r="I89" s="23"/>
      <c r="J89" s="30"/>
      <c r="K89" s="21"/>
      <c r="L89" s="22"/>
      <c r="M89" s="23"/>
      <c r="N89" s="30"/>
      <c r="O89" s="21"/>
      <c r="P89" s="22"/>
      <c r="Q89" s="23"/>
      <c r="R89" s="30"/>
      <c r="S89" s="21"/>
      <c r="T89" s="22"/>
      <c r="U89" s="23"/>
      <c r="V89" s="30"/>
      <c r="W89" s="21"/>
      <c r="X89" s="22"/>
      <c r="Y89" s="23"/>
      <c r="Z89" s="30"/>
      <c r="AA89" s="21"/>
      <c r="AB89" s="22"/>
      <c r="AC89" s="23"/>
      <c r="AD89" s="30"/>
      <c r="AE89" s="51" t="str">
        <f t="shared" si="9"/>
        <v/>
      </c>
      <c r="AF89" s="51" t="str">
        <f t="shared" si="10"/>
        <v/>
      </c>
      <c r="AG89" s="51" t="str">
        <f t="shared" si="11"/>
        <v/>
      </c>
      <c r="AH89" s="51" t="str">
        <f t="shared" si="12"/>
        <v/>
      </c>
      <c r="AI89" s="51" t="str">
        <f t="shared" si="13"/>
        <v/>
      </c>
      <c r="AJ89" s="51" t="str">
        <f t="shared" si="14"/>
        <v/>
      </c>
      <c r="AK89" s="51" t="str">
        <f t="shared" si="15"/>
        <v/>
      </c>
    </row>
    <row r="90" spans="1:37" ht="20.100000000000001" customHeight="1" thickBot="1" x14ac:dyDescent="0.25">
      <c r="A90" s="160"/>
      <c r="B90" s="85">
        <v>10</v>
      </c>
      <c r="C90" s="25"/>
      <c r="D90" s="26"/>
      <c r="E90" s="27"/>
      <c r="F90" s="28"/>
      <c r="G90" s="25"/>
      <c r="H90" s="26"/>
      <c r="I90" s="27"/>
      <c r="J90" s="28"/>
      <c r="K90" s="25"/>
      <c r="L90" s="26"/>
      <c r="M90" s="27"/>
      <c r="N90" s="28"/>
      <c r="O90" s="25"/>
      <c r="P90" s="26"/>
      <c r="Q90" s="27"/>
      <c r="R90" s="28"/>
      <c r="S90" s="25"/>
      <c r="T90" s="26"/>
      <c r="U90" s="27"/>
      <c r="V90" s="28"/>
      <c r="W90" s="25"/>
      <c r="X90" s="26"/>
      <c r="Y90" s="27"/>
      <c r="Z90" s="28"/>
      <c r="AA90" s="25"/>
      <c r="AB90" s="26"/>
      <c r="AC90" s="27"/>
      <c r="AD90" s="28"/>
      <c r="AE90" s="52" t="str">
        <f t="shared" si="9"/>
        <v/>
      </c>
      <c r="AF90" s="52" t="str">
        <f t="shared" si="10"/>
        <v/>
      </c>
      <c r="AG90" s="52" t="str">
        <f t="shared" si="11"/>
        <v/>
      </c>
      <c r="AH90" s="52" t="str">
        <f t="shared" si="12"/>
        <v/>
      </c>
      <c r="AI90" s="52" t="str">
        <f t="shared" si="13"/>
        <v/>
      </c>
      <c r="AJ90" s="52" t="str">
        <f t="shared" si="14"/>
        <v/>
      </c>
      <c r="AK90" s="52" t="str">
        <f t="shared" si="15"/>
        <v/>
      </c>
    </row>
    <row r="91" spans="1:37" ht="20.100000000000001" customHeight="1" x14ac:dyDescent="0.2">
      <c r="A91" s="158">
        <v>9</v>
      </c>
      <c r="B91" s="83">
        <v>1</v>
      </c>
      <c r="C91" s="17"/>
      <c r="D91" s="18"/>
      <c r="E91" s="19"/>
      <c r="F91" s="156"/>
      <c r="G91" s="17"/>
      <c r="H91" s="18"/>
      <c r="I91" s="19"/>
      <c r="J91" s="149"/>
      <c r="K91" s="17"/>
      <c r="L91" s="18"/>
      <c r="M91" s="19"/>
      <c r="N91" s="149"/>
      <c r="O91" s="17"/>
      <c r="P91" s="18"/>
      <c r="Q91" s="19"/>
      <c r="R91" s="149"/>
      <c r="S91" s="17"/>
      <c r="T91" s="18"/>
      <c r="U91" s="19"/>
      <c r="V91" s="149"/>
      <c r="W91" s="17"/>
      <c r="X91" s="18"/>
      <c r="Y91" s="19"/>
      <c r="Z91" s="149"/>
      <c r="AA91" s="17"/>
      <c r="AB91" s="18"/>
      <c r="AC91" s="19"/>
      <c r="AD91" s="149"/>
      <c r="AE91" s="50" t="str">
        <f t="shared" si="9"/>
        <v/>
      </c>
      <c r="AF91" s="50" t="str">
        <f t="shared" si="10"/>
        <v/>
      </c>
      <c r="AG91" s="50" t="str">
        <f t="shared" si="11"/>
        <v/>
      </c>
      <c r="AH91" s="50" t="str">
        <f t="shared" si="12"/>
        <v/>
      </c>
      <c r="AI91" s="50" t="str">
        <f t="shared" si="13"/>
        <v/>
      </c>
      <c r="AJ91" s="50" t="str">
        <f t="shared" si="14"/>
        <v/>
      </c>
      <c r="AK91" s="50" t="str">
        <f t="shared" si="15"/>
        <v/>
      </c>
    </row>
    <row r="92" spans="1:37" ht="20.100000000000001" customHeight="1" x14ac:dyDescent="0.2">
      <c r="A92" s="159"/>
      <c r="B92" s="84">
        <v>2</v>
      </c>
      <c r="C92" s="21"/>
      <c r="D92" s="22"/>
      <c r="E92" s="23"/>
      <c r="F92" s="30"/>
      <c r="G92" s="21"/>
      <c r="H92" s="22"/>
      <c r="I92" s="23"/>
      <c r="J92" s="30"/>
      <c r="K92" s="21"/>
      <c r="L92" s="22"/>
      <c r="M92" s="23"/>
      <c r="N92" s="30"/>
      <c r="O92" s="21"/>
      <c r="P92" s="22"/>
      <c r="Q92" s="23"/>
      <c r="R92" s="30"/>
      <c r="S92" s="21"/>
      <c r="T92" s="22"/>
      <c r="U92" s="23"/>
      <c r="V92" s="30"/>
      <c r="W92" s="21"/>
      <c r="X92" s="22"/>
      <c r="Y92" s="23"/>
      <c r="Z92" s="30"/>
      <c r="AA92" s="21"/>
      <c r="AB92" s="22"/>
      <c r="AC92" s="23"/>
      <c r="AD92" s="30"/>
      <c r="AE92" s="51" t="str">
        <f t="shared" si="9"/>
        <v/>
      </c>
      <c r="AF92" s="51" t="str">
        <f t="shared" si="10"/>
        <v/>
      </c>
      <c r="AG92" s="51" t="str">
        <f t="shared" si="11"/>
        <v/>
      </c>
      <c r="AH92" s="51" t="str">
        <f t="shared" si="12"/>
        <v/>
      </c>
      <c r="AI92" s="51" t="str">
        <f t="shared" si="13"/>
        <v/>
      </c>
      <c r="AJ92" s="51" t="str">
        <f t="shared" si="14"/>
        <v/>
      </c>
      <c r="AK92" s="51" t="str">
        <f t="shared" si="15"/>
        <v/>
      </c>
    </row>
    <row r="93" spans="1:37" ht="20.100000000000001" customHeight="1" x14ac:dyDescent="0.2">
      <c r="A93" s="159"/>
      <c r="B93" s="84">
        <v>3</v>
      </c>
      <c r="C93" s="21"/>
      <c r="D93" s="22"/>
      <c r="E93" s="23"/>
      <c r="F93" s="30"/>
      <c r="G93" s="21"/>
      <c r="H93" s="22"/>
      <c r="I93" s="23"/>
      <c r="J93" s="30"/>
      <c r="K93" s="21"/>
      <c r="L93" s="22"/>
      <c r="M93" s="23"/>
      <c r="N93" s="30"/>
      <c r="O93" s="21"/>
      <c r="P93" s="22"/>
      <c r="Q93" s="23"/>
      <c r="R93" s="30"/>
      <c r="S93" s="21"/>
      <c r="T93" s="22"/>
      <c r="U93" s="23"/>
      <c r="V93" s="30"/>
      <c r="W93" s="21"/>
      <c r="X93" s="22"/>
      <c r="Y93" s="23"/>
      <c r="Z93" s="30"/>
      <c r="AA93" s="21"/>
      <c r="AB93" s="22"/>
      <c r="AC93" s="23"/>
      <c r="AD93" s="30"/>
      <c r="AE93" s="51" t="str">
        <f t="shared" si="9"/>
        <v/>
      </c>
      <c r="AF93" s="51" t="str">
        <f t="shared" si="10"/>
        <v/>
      </c>
      <c r="AG93" s="51" t="str">
        <f t="shared" si="11"/>
        <v/>
      </c>
      <c r="AH93" s="51" t="str">
        <f t="shared" si="12"/>
        <v/>
      </c>
      <c r="AI93" s="51" t="str">
        <f t="shared" si="13"/>
        <v/>
      </c>
      <c r="AJ93" s="51" t="str">
        <f t="shared" si="14"/>
        <v/>
      </c>
      <c r="AK93" s="51" t="str">
        <f t="shared" si="15"/>
        <v/>
      </c>
    </row>
    <row r="94" spans="1:37" ht="20.100000000000001" customHeight="1" x14ac:dyDescent="0.2">
      <c r="A94" s="159"/>
      <c r="B94" s="84">
        <v>4</v>
      </c>
      <c r="C94" s="21"/>
      <c r="D94" s="22"/>
      <c r="E94" s="23"/>
      <c r="F94" s="30"/>
      <c r="G94" s="21"/>
      <c r="H94" s="22"/>
      <c r="I94" s="23"/>
      <c r="J94" s="30"/>
      <c r="K94" s="21"/>
      <c r="L94" s="22"/>
      <c r="M94" s="23"/>
      <c r="N94" s="30"/>
      <c r="O94" s="21"/>
      <c r="P94" s="22"/>
      <c r="Q94" s="23"/>
      <c r="R94" s="30"/>
      <c r="S94" s="21"/>
      <c r="T94" s="22"/>
      <c r="U94" s="23"/>
      <c r="V94" s="30"/>
      <c r="W94" s="21"/>
      <c r="X94" s="22"/>
      <c r="Y94" s="23"/>
      <c r="Z94" s="30"/>
      <c r="AA94" s="21"/>
      <c r="AB94" s="22"/>
      <c r="AC94" s="23"/>
      <c r="AD94" s="30"/>
      <c r="AE94" s="51" t="str">
        <f t="shared" si="9"/>
        <v/>
      </c>
      <c r="AF94" s="51" t="str">
        <f t="shared" si="10"/>
        <v/>
      </c>
      <c r="AG94" s="51" t="str">
        <f t="shared" si="11"/>
        <v/>
      </c>
      <c r="AH94" s="51" t="str">
        <f t="shared" si="12"/>
        <v/>
      </c>
      <c r="AI94" s="51" t="str">
        <f t="shared" si="13"/>
        <v/>
      </c>
      <c r="AJ94" s="51" t="str">
        <f t="shared" si="14"/>
        <v/>
      </c>
      <c r="AK94" s="51" t="str">
        <f t="shared" si="15"/>
        <v/>
      </c>
    </row>
    <row r="95" spans="1:37" ht="20.100000000000001" customHeight="1" x14ac:dyDescent="0.2">
      <c r="A95" s="159"/>
      <c r="B95" s="84">
        <v>5</v>
      </c>
      <c r="C95" s="21"/>
      <c r="D95" s="22"/>
      <c r="E95" s="23"/>
      <c r="F95" s="30"/>
      <c r="G95" s="21"/>
      <c r="H95" s="22"/>
      <c r="I95" s="23"/>
      <c r="J95" s="30"/>
      <c r="K95" s="21"/>
      <c r="L95" s="22"/>
      <c r="M95" s="23"/>
      <c r="N95" s="30"/>
      <c r="O95" s="21"/>
      <c r="P95" s="22"/>
      <c r="Q95" s="23"/>
      <c r="R95" s="30"/>
      <c r="S95" s="21"/>
      <c r="T95" s="22"/>
      <c r="U95" s="23"/>
      <c r="V95" s="30"/>
      <c r="W95" s="21"/>
      <c r="X95" s="22"/>
      <c r="Y95" s="23"/>
      <c r="Z95" s="30"/>
      <c r="AA95" s="21"/>
      <c r="AB95" s="22"/>
      <c r="AC95" s="23"/>
      <c r="AD95" s="30"/>
      <c r="AE95" s="51" t="str">
        <f t="shared" si="9"/>
        <v/>
      </c>
      <c r="AF95" s="51" t="str">
        <f t="shared" si="10"/>
        <v/>
      </c>
      <c r="AG95" s="51" t="str">
        <f t="shared" si="11"/>
        <v/>
      </c>
      <c r="AH95" s="51" t="str">
        <f t="shared" si="12"/>
        <v/>
      </c>
      <c r="AI95" s="51" t="str">
        <f t="shared" si="13"/>
        <v/>
      </c>
      <c r="AJ95" s="51" t="str">
        <f t="shared" si="14"/>
        <v/>
      </c>
      <c r="AK95" s="51" t="str">
        <f t="shared" si="15"/>
        <v/>
      </c>
    </row>
    <row r="96" spans="1:37" ht="20.100000000000001" customHeight="1" x14ac:dyDescent="0.2">
      <c r="A96" s="159"/>
      <c r="B96" s="84">
        <v>6</v>
      </c>
      <c r="C96" s="21"/>
      <c r="D96" s="22"/>
      <c r="E96" s="23"/>
      <c r="F96" s="30"/>
      <c r="G96" s="21"/>
      <c r="H96" s="22"/>
      <c r="I96" s="23"/>
      <c r="J96" s="30"/>
      <c r="K96" s="21"/>
      <c r="L96" s="22"/>
      <c r="M96" s="23"/>
      <c r="N96" s="30"/>
      <c r="O96" s="21"/>
      <c r="P96" s="22"/>
      <c r="Q96" s="23"/>
      <c r="R96" s="30"/>
      <c r="S96" s="21"/>
      <c r="T96" s="22"/>
      <c r="U96" s="23"/>
      <c r="V96" s="30"/>
      <c r="W96" s="21"/>
      <c r="X96" s="22"/>
      <c r="Y96" s="23"/>
      <c r="Z96" s="30"/>
      <c r="AA96" s="21"/>
      <c r="AB96" s="22"/>
      <c r="AC96" s="23"/>
      <c r="AD96" s="30"/>
      <c r="AE96" s="51" t="str">
        <f t="shared" si="9"/>
        <v/>
      </c>
      <c r="AF96" s="51" t="str">
        <f t="shared" si="10"/>
        <v/>
      </c>
      <c r="AG96" s="51" t="str">
        <f t="shared" si="11"/>
        <v/>
      </c>
      <c r="AH96" s="51" t="str">
        <f t="shared" si="12"/>
        <v/>
      </c>
      <c r="AI96" s="51" t="str">
        <f t="shared" si="13"/>
        <v/>
      </c>
      <c r="AJ96" s="51" t="str">
        <f t="shared" si="14"/>
        <v/>
      </c>
      <c r="AK96" s="51" t="str">
        <f t="shared" si="15"/>
        <v/>
      </c>
    </row>
    <row r="97" spans="1:37" ht="20.100000000000001" customHeight="1" x14ac:dyDescent="0.2">
      <c r="A97" s="159"/>
      <c r="B97" s="84">
        <v>7</v>
      </c>
      <c r="C97" s="21"/>
      <c r="D97" s="22"/>
      <c r="E97" s="23"/>
      <c r="F97" s="30"/>
      <c r="G97" s="21"/>
      <c r="H97" s="22"/>
      <c r="I97" s="23"/>
      <c r="J97" s="30"/>
      <c r="K97" s="21"/>
      <c r="L97" s="22"/>
      <c r="M97" s="23"/>
      <c r="N97" s="30"/>
      <c r="O97" s="21"/>
      <c r="P97" s="22"/>
      <c r="Q97" s="23"/>
      <c r="R97" s="30"/>
      <c r="S97" s="21"/>
      <c r="T97" s="22"/>
      <c r="U97" s="23"/>
      <c r="V97" s="30"/>
      <c r="W97" s="21"/>
      <c r="X97" s="22"/>
      <c r="Y97" s="23"/>
      <c r="Z97" s="30"/>
      <c r="AA97" s="21"/>
      <c r="AB97" s="22"/>
      <c r="AC97" s="23"/>
      <c r="AD97" s="30"/>
      <c r="AE97" s="51" t="str">
        <f t="shared" si="9"/>
        <v/>
      </c>
      <c r="AF97" s="51" t="str">
        <f t="shared" si="10"/>
        <v/>
      </c>
      <c r="AG97" s="51" t="str">
        <f t="shared" si="11"/>
        <v/>
      </c>
      <c r="AH97" s="51" t="str">
        <f t="shared" si="12"/>
        <v/>
      </c>
      <c r="AI97" s="51" t="str">
        <f t="shared" si="13"/>
        <v/>
      </c>
      <c r="AJ97" s="51" t="str">
        <f t="shared" si="14"/>
        <v/>
      </c>
      <c r="AK97" s="51" t="str">
        <f t="shared" si="15"/>
        <v/>
      </c>
    </row>
    <row r="98" spans="1:37" ht="20.100000000000001" customHeight="1" x14ac:dyDescent="0.2">
      <c r="A98" s="159"/>
      <c r="B98" s="84">
        <v>8</v>
      </c>
      <c r="C98" s="21"/>
      <c r="D98" s="22"/>
      <c r="E98" s="23"/>
      <c r="F98" s="30"/>
      <c r="G98" s="21"/>
      <c r="H98" s="22"/>
      <c r="I98" s="23"/>
      <c r="J98" s="30"/>
      <c r="K98" s="21"/>
      <c r="L98" s="22"/>
      <c r="M98" s="23"/>
      <c r="N98" s="30"/>
      <c r="O98" s="21"/>
      <c r="P98" s="22"/>
      <c r="Q98" s="23"/>
      <c r="R98" s="30"/>
      <c r="S98" s="21"/>
      <c r="T98" s="22"/>
      <c r="U98" s="23"/>
      <c r="V98" s="30"/>
      <c r="W98" s="21"/>
      <c r="X98" s="22"/>
      <c r="Y98" s="23"/>
      <c r="Z98" s="30"/>
      <c r="AA98" s="21"/>
      <c r="AB98" s="22"/>
      <c r="AC98" s="23"/>
      <c r="AD98" s="30"/>
      <c r="AE98" s="51" t="str">
        <f t="shared" si="9"/>
        <v/>
      </c>
      <c r="AF98" s="51" t="str">
        <f t="shared" si="10"/>
        <v/>
      </c>
      <c r="AG98" s="51" t="str">
        <f t="shared" si="11"/>
        <v/>
      </c>
      <c r="AH98" s="51" t="str">
        <f t="shared" si="12"/>
        <v/>
      </c>
      <c r="AI98" s="51" t="str">
        <f t="shared" si="13"/>
        <v/>
      </c>
      <c r="AJ98" s="51" t="str">
        <f t="shared" si="14"/>
        <v/>
      </c>
      <c r="AK98" s="51" t="str">
        <f t="shared" si="15"/>
        <v/>
      </c>
    </row>
    <row r="99" spans="1:37" ht="20.100000000000001" customHeight="1" x14ac:dyDescent="0.2">
      <c r="A99" s="159"/>
      <c r="B99" s="84">
        <v>9</v>
      </c>
      <c r="C99" s="21"/>
      <c r="D99" s="22"/>
      <c r="E99" s="23"/>
      <c r="F99" s="30"/>
      <c r="G99" s="21"/>
      <c r="H99" s="22"/>
      <c r="I99" s="23"/>
      <c r="J99" s="30"/>
      <c r="K99" s="21"/>
      <c r="L99" s="22"/>
      <c r="M99" s="23"/>
      <c r="N99" s="30"/>
      <c r="O99" s="21"/>
      <c r="P99" s="22"/>
      <c r="Q99" s="23"/>
      <c r="R99" s="30"/>
      <c r="S99" s="21"/>
      <c r="T99" s="22"/>
      <c r="U99" s="23"/>
      <c r="V99" s="30"/>
      <c r="W99" s="21"/>
      <c r="X99" s="22"/>
      <c r="Y99" s="23"/>
      <c r="Z99" s="30"/>
      <c r="AA99" s="21"/>
      <c r="AB99" s="22"/>
      <c r="AC99" s="23"/>
      <c r="AD99" s="30"/>
      <c r="AE99" s="51" t="str">
        <f t="shared" si="9"/>
        <v/>
      </c>
      <c r="AF99" s="51" t="str">
        <f t="shared" si="10"/>
        <v/>
      </c>
      <c r="AG99" s="51" t="str">
        <f t="shared" si="11"/>
        <v/>
      </c>
      <c r="AH99" s="51" t="str">
        <f t="shared" si="12"/>
        <v/>
      </c>
      <c r="AI99" s="51" t="str">
        <f t="shared" si="13"/>
        <v/>
      </c>
      <c r="AJ99" s="51" t="str">
        <f t="shared" si="14"/>
        <v/>
      </c>
      <c r="AK99" s="51" t="str">
        <f t="shared" si="15"/>
        <v/>
      </c>
    </row>
    <row r="100" spans="1:37" ht="20.100000000000001" customHeight="1" thickBot="1" x14ac:dyDescent="0.25">
      <c r="A100" s="160"/>
      <c r="B100" s="85">
        <v>10</v>
      </c>
      <c r="C100" s="25"/>
      <c r="D100" s="26"/>
      <c r="E100" s="27"/>
      <c r="F100" s="28"/>
      <c r="G100" s="25"/>
      <c r="H100" s="26"/>
      <c r="I100" s="27"/>
      <c r="J100" s="28"/>
      <c r="K100" s="25"/>
      <c r="L100" s="26"/>
      <c r="M100" s="27"/>
      <c r="N100" s="28"/>
      <c r="O100" s="25"/>
      <c r="P100" s="26"/>
      <c r="Q100" s="27"/>
      <c r="R100" s="28"/>
      <c r="S100" s="25"/>
      <c r="T100" s="26"/>
      <c r="U100" s="27"/>
      <c r="V100" s="28"/>
      <c r="W100" s="25"/>
      <c r="X100" s="26"/>
      <c r="Y100" s="27"/>
      <c r="Z100" s="28"/>
      <c r="AA100" s="25"/>
      <c r="AB100" s="26"/>
      <c r="AC100" s="27"/>
      <c r="AD100" s="28"/>
      <c r="AE100" s="52" t="str">
        <f t="shared" si="9"/>
        <v/>
      </c>
      <c r="AF100" s="52" t="str">
        <f t="shared" si="10"/>
        <v/>
      </c>
      <c r="AG100" s="52" t="str">
        <f t="shared" si="11"/>
        <v/>
      </c>
      <c r="AH100" s="52" t="str">
        <f t="shared" si="12"/>
        <v/>
      </c>
      <c r="AI100" s="52" t="str">
        <f t="shared" si="13"/>
        <v/>
      </c>
      <c r="AJ100" s="52" t="str">
        <f t="shared" si="14"/>
        <v/>
      </c>
      <c r="AK100" s="52" t="str">
        <f t="shared" si="15"/>
        <v/>
      </c>
    </row>
    <row r="101" spans="1:37" ht="20.100000000000001" customHeight="1" x14ac:dyDescent="0.2">
      <c r="A101" s="158">
        <v>10</v>
      </c>
      <c r="B101" s="83">
        <v>1</v>
      </c>
      <c r="C101" s="17"/>
      <c r="D101" s="18"/>
      <c r="E101" s="19"/>
      <c r="F101" s="156"/>
      <c r="G101" s="17"/>
      <c r="H101" s="18"/>
      <c r="I101" s="19"/>
      <c r="J101" s="149"/>
      <c r="K101" s="17"/>
      <c r="L101" s="18"/>
      <c r="M101" s="19"/>
      <c r="N101" s="149"/>
      <c r="O101" s="17"/>
      <c r="P101" s="18"/>
      <c r="Q101" s="19"/>
      <c r="R101" s="149"/>
      <c r="S101" s="17"/>
      <c r="T101" s="18"/>
      <c r="U101" s="19"/>
      <c r="V101" s="149"/>
      <c r="W101" s="17"/>
      <c r="X101" s="18"/>
      <c r="Y101" s="19"/>
      <c r="Z101" s="149"/>
      <c r="AA101" s="17"/>
      <c r="AB101" s="18"/>
      <c r="AC101" s="19"/>
      <c r="AD101" s="149"/>
      <c r="AE101" s="50" t="str">
        <f t="shared" si="9"/>
        <v/>
      </c>
      <c r="AF101" s="50" t="str">
        <f t="shared" si="10"/>
        <v/>
      </c>
      <c r="AG101" s="50" t="str">
        <f t="shared" si="11"/>
        <v/>
      </c>
      <c r="AH101" s="50" t="str">
        <f t="shared" si="12"/>
        <v/>
      </c>
      <c r="AI101" s="50" t="str">
        <f t="shared" si="13"/>
        <v/>
      </c>
      <c r="AJ101" s="50" t="str">
        <f t="shared" si="14"/>
        <v/>
      </c>
      <c r="AK101" s="50" t="str">
        <f t="shared" si="15"/>
        <v/>
      </c>
    </row>
    <row r="102" spans="1:37" ht="20.100000000000001" customHeight="1" x14ac:dyDescent="0.2">
      <c r="A102" s="159"/>
      <c r="B102" s="84">
        <v>2</v>
      </c>
      <c r="C102" s="21"/>
      <c r="D102" s="22"/>
      <c r="E102" s="23"/>
      <c r="F102" s="30"/>
      <c r="G102" s="21"/>
      <c r="H102" s="22"/>
      <c r="I102" s="23"/>
      <c r="J102" s="30"/>
      <c r="K102" s="21"/>
      <c r="L102" s="22"/>
      <c r="M102" s="23"/>
      <c r="N102" s="30"/>
      <c r="O102" s="21"/>
      <c r="P102" s="22"/>
      <c r="Q102" s="23"/>
      <c r="R102" s="30"/>
      <c r="S102" s="21"/>
      <c r="T102" s="22"/>
      <c r="U102" s="23"/>
      <c r="V102" s="30"/>
      <c r="W102" s="21"/>
      <c r="X102" s="22"/>
      <c r="Y102" s="23"/>
      <c r="Z102" s="30"/>
      <c r="AA102" s="21"/>
      <c r="AB102" s="22"/>
      <c r="AC102" s="23"/>
      <c r="AD102" s="30"/>
      <c r="AE102" s="51" t="str">
        <f t="shared" si="9"/>
        <v/>
      </c>
      <c r="AF102" s="51" t="str">
        <f t="shared" si="10"/>
        <v/>
      </c>
      <c r="AG102" s="51" t="str">
        <f t="shared" si="11"/>
        <v/>
      </c>
      <c r="AH102" s="51" t="str">
        <f t="shared" si="12"/>
        <v/>
      </c>
      <c r="AI102" s="51" t="str">
        <f t="shared" si="13"/>
        <v/>
      </c>
      <c r="AJ102" s="51" t="str">
        <f t="shared" si="14"/>
        <v/>
      </c>
      <c r="AK102" s="51" t="str">
        <f t="shared" si="15"/>
        <v/>
      </c>
    </row>
    <row r="103" spans="1:37" ht="20.100000000000001" customHeight="1" x14ac:dyDescent="0.2">
      <c r="A103" s="159"/>
      <c r="B103" s="84">
        <v>3</v>
      </c>
      <c r="C103" s="21"/>
      <c r="D103" s="22"/>
      <c r="E103" s="23"/>
      <c r="F103" s="30"/>
      <c r="G103" s="21"/>
      <c r="H103" s="22"/>
      <c r="I103" s="23"/>
      <c r="J103" s="30"/>
      <c r="K103" s="21"/>
      <c r="L103" s="22"/>
      <c r="M103" s="23"/>
      <c r="N103" s="30"/>
      <c r="O103" s="21"/>
      <c r="P103" s="22"/>
      <c r="Q103" s="23"/>
      <c r="R103" s="30"/>
      <c r="S103" s="21"/>
      <c r="T103" s="22"/>
      <c r="U103" s="23"/>
      <c r="V103" s="30"/>
      <c r="W103" s="21"/>
      <c r="X103" s="22"/>
      <c r="Y103" s="23"/>
      <c r="Z103" s="30"/>
      <c r="AA103" s="21"/>
      <c r="AB103" s="22"/>
      <c r="AC103" s="23"/>
      <c r="AD103" s="30"/>
      <c r="AE103" s="51" t="str">
        <f t="shared" si="9"/>
        <v/>
      </c>
      <c r="AF103" s="51" t="str">
        <f t="shared" si="10"/>
        <v/>
      </c>
      <c r="AG103" s="51" t="str">
        <f t="shared" si="11"/>
        <v/>
      </c>
      <c r="AH103" s="51" t="str">
        <f t="shared" si="12"/>
        <v/>
      </c>
      <c r="AI103" s="51" t="str">
        <f t="shared" si="13"/>
        <v/>
      </c>
      <c r="AJ103" s="51" t="str">
        <f t="shared" si="14"/>
        <v/>
      </c>
      <c r="AK103" s="51" t="str">
        <f t="shared" si="15"/>
        <v/>
      </c>
    </row>
    <row r="104" spans="1:37" ht="20.100000000000001" customHeight="1" x14ac:dyDescent="0.2">
      <c r="A104" s="159"/>
      <c r="B104" s="84">
        <v>4</v>
      </c>
      <c r="C104" s="21"/>
      <c r="D104" s="22"/>
      <c r="E104" s="23"/>
      <c r="F104" s="30"/>
      <c r="G104" s="21"/>
      <c r="H104" s="22"/>
      <c r="I104" s="23"/>
      <c r="J104" s="30"/>
      <c r="K104" s="21"/>
      <c r="L104" s="22"/>
      <c r="M104" s="23"/>
      <c r="N104" s="30"/>
      <c r="O104" s="21"/>
      <c r="P104" s="22"/>
      <c r="Q104" s="23"/>
      <c r="R104" s="30"/>
      <c r="S104" s="21"/>
      <c r="T104" s="22"/>
      <c r="U104" s="23"/>
      <c r="V104" s="30"/>
      <c r="W104" s="21"/>
      <c r="X104" s="22"/>
      <c r="Y104" s="23"/>
      <c r="Z104" s="30"/>
      <c r="AA104" s="21"/>
      <c r="AB104" s="22"/>
      <c r="AC104" s="23"/>
      <c r="AD104" s="30"/>
      <c r="AE104" s="51" t="str">
        <f t="shared" si="9"/>
        <v/>
      </c>
      <c r="AF104" s="51" t="str">
        <f t="shared" si="10"/>
        <v/>
      </c>
      <c r="AG104" s="51" t="str">
        <f t="shared" si="11"/>
        <v/>
      </c>
      <c r="AH104" s="51" t="str">
        <f t="shared" si="12"/>
        <v/>
      </c>
      <c r="AI104" s="51" t="str">
        <f t="shared" si="13"/>
        <v/>
      </c>
      <c r="AJ104" s="51" t="str">
        <f t="shared" si="14"/>
        <v/>
      </c>
      <c r="AK104" s="51" t="str">
        <f t="shared" si="15"/>
        <v/>
      </c>
    </row>
    <row r="105" spans="1:37" ht="20.100000000000001" customHeight="1" x14ac:dyDescent="0.2">
      <c r="A105" s="159"/>
      <c r="B105" s="84">
        <v>5</v>
      </c>
      <c r="C105" s="21"/>
      <c r="D105" s="22"/>
      <c r="E105" s="23"/>
      <c r="F105" s="30"/>
      <c r="G105" s="21"/>
      <c r="H105" s="22"/>
      <c r="I105" s="23"/>
      <c r="J105" s="30"/>
      <c r="K105" s="21"/>
      <c r="L105" s="22"/>
      <c r="M105" s="23"/>
      <c r="N105" s="30"/>
      <c r="O105" s="21"/>
      <c r="P105" s="22"/>
      <c r="Q105" s="23"/>
      <c r="R105" s="30"/>
      <c r="S105" s="21"/>
      <c r="T105" s="22"/>
      <c r="U105" s="23"/>
      <c r="V105" s="30"/>
      <c r="W105" s="21"/>
      <c r="X105" s="22"/>
      <c r="Y105" s="23"/>
      <c r="Z105" s="30"/>
      <c r="AA105" s="21"/>
      <c r="AB105" s="22"/>
      <c r="AC105" s="23"/>
      <c r="AD105" s="30"/>
      <c r="AE105" s="51" t="str">
        <f t="shared" si="9"/>
        <v/>
      </c>
      <c r="AF105" s="51" t="str">
        <f t="shared" si="10"/>
        <v/>
      </c>
      <c r="AG105" s="51" t="str">
        <f t="shared" si="11"/>
        <v/>
      </c>
      <c r="AH105" s="51" t="str">
        <f t="shared" si="12"/>
        <v/>
      </c>
      <c r="AI105" s="51" t="str">
        <f t="shared" si="13"/>
        <v/>
      </c>
      <c r="AJ105" s="51" t="str">
        <f t="shared" si="14"/>
        <v/>
      </c>
      <c r="AK105" s="51" t="str">
        <f t="shared" si="15"/>
        <v/>
      </c>
    </row>
    <row r="106" spans="1:37" ht="20.100000000000001" customHeight="1" x14ac:dyDescent="0.2">
      <c r="A106" s="159"/>
      <c r="B106" s="84">
        <v>6</v>
      </c>
      <c r="C106" s="21"/>
      <c r="D106" s="22"/>
      <c r="E106" s="23"/>
      <c r="F106" s="30"/>
      <c r="G106" s="21"/>
      <c r="H106" s="22"/>
      <c r="I106" s="23"/>
      <c r="J106" s="30"/>
      <c r="K106" s="21"/>
      <c r="L106" s="22"/>
      <c r="M106" s="23"/>
      <c r="N106" s="30"/>
      <c r="O106" s="21"/>
      <c r="P106" s="22"/>
      <c r="Q106" s="23"/>
      <c r="R106" s="30"/>
      <c r="S106" s="21"/>
      <c r="T106" s="22"/>
      <c r="U106" s="23"/>
      <c r="V106" s="30"/>
      <c r="W106" s="21"/>
      <c r="X106" s="22"/>
      <c r="Y106" s="23"/>
      <c r="Z106" s="30"/>
      <c r="AA106" s="21"/>
      <c r="AB106" s="22"/>
      <c r="AC106" s="23"/>
      <c r="AD106" s="30"/>
      <c r="AE106" s="51" t="str">
        <f t="shared" si="9"/>
        <v/>
      </c>
      <c r="AF106" s="51" t="str">
        <f t="shared" si="10"/>
        <v/>
      </c>
      <c r="AG106" s="51" t="str">
        <f t="shared" si="11"/>
        <v/>
      </c>
      <c r="AH106" s="51" t="str">
        <f t="shared" si="12"/>
        <v/>
      </c>
      <c r="AI106" s="51" t="str">
        <f t="shared" si="13"/>
        <v/>
      </c>
      <c r="AJ106" s="51" t="str">
        <f t="shared" si="14"/>
        <v/>
      </c>
      <c r="AK106" s="51" t="str">
        <f t="shared" si="15"/>
        <v/>
      </c>
    </row>
    <row r="107" spans="1:37" ht="20.100000000000001" customHeight="1" x14ac:dyDescent="0.2">
      <c r="A107" s="159"/>
      <c r="B107" s="84">
        <v>7</v>
      </c>
      <c r="C107" s="21"/>
      <c r="D107" s="22"/>
      <c r="E107" s="23"/>
      <c r="F107" s="30"/>
      <c r="G107" s="21"/>
      <c r="H107" s="22"/>
      <c r="I107" s="23"/>
      <c r="J107" s="30"/>
      <c r="K107" s="21"/>
      <c r="L107" s="22"/>
      <c r="M107" s="23"/>
      <c r="N107" s="30"/>
      <c r="O107" s="21"/>
      <c r="P107" s="22"/>
      <c r="Q107" s="23"/>
      <c r="R107" s="30"/>
      <c r="S107" s="21"/>
      <c r="T107" s="22"/>
      <c r="U107" s="23"/>
      <c r="V107" s="30"/>
      <c r="W107" s="21"/>
      <c r="X107" s="22"/>
      <c r="Y107" s="23"/>
      <c r="Z107" s="30"/>
      <c r="AA107" s="21"/>
      <c r="AB107" s="22"/>
      <c r="AC107" s="23"/>
      <c r="AD107" s="30"/>
      <c r="AE107" s="51" t="str">
        <f t="shared" si="9"/>
        <v/>
      </c>
      <c r="AF107" s="51" t="str">
        <f t="shared" si="10"/>
        <v/>
      </c>
      <c r="AG107" s="51" t="str">
        <f t="shared" si="11"/>
        <v/>
      </c>
      <c r="AH107" s="51" t="str">
        <f t="shared" si="12"/>
        <v/>
      </c>
      <c r="AI107" s="51" t="str">
        <f t="shared" si="13"/>
        <v/>
      </c>
      <c r="AJ107" s="51" t="str">
        <f t="shared" si="14"/>
        <v/>
      </c>
      <c r="AK107" s="51" t="str">
        <f t="shared" si="15"/>
        <v/>
      </c>
    </row>
    <row r="108" spans="1:37" ht="20.100000000000001" customHeight="1" x14ac:dyDescent="0.2">
      <c r="A108" s="159"/>
      <c r="B108" s="84">
        <v>8</v>
      </c>
      <c r="C108" s="21"/>
      <c r="D108" s="22"/>
      <c r="E108" s="23"/>
      <c r="F108" s="30"/>
      <c r="G108" s="21"/>
      <c r="H108" s="22"/>
      <c r="I108" s="23"/>
      <c r="J108" s="30"/>
      <c r="K108" s="21"/>
      <c r="L108" s="22"/>
      <c r="M108" s="23"/>
      <c r="N108" s="30"/>
      <c r="O108" s="21"/>
      <c r="P108" s="22"/>
      <c r="Q108" s="23"/>
      <c r="R108" s="30"/>
      <c r="S108" s="21"/>
      <c r="T108" s="22"/>
      <c r="U108" s="23"/>
      <c r="V108" s="30"/>
      <c r="W108" s="21"/>
      <c r="X108" s="22"/>
      <c r="Y108" s="23"/>
      <c r="Z108" s="30"/>
      <c r="AA108" s="21"/>
      <c r="AB108" s="22"/>
      <c r="AC108" s="23"/>
      <c r="AD108" s="30"/>
      <c r="AE108" s="51" t="str">
        <f t="shared" si="9"/>
        <v/>
      </c>
      <c r="AF108" s="51" t="str">
        <f t="shared" si="10"/>
        <v/>
      </c>
      <c r="AG108" s="51" t="str">
        <f t="shared" si="11"/>
        <v/>
      </c>
      <c r="AH108" s="51" t="str">
        <f t="shared" si="12"/>
        <v/>
      </c>
      <c r="AI108" s="51" t="str">
        <f t="shared" si="13"/>
        <v/>
      </c>
      <c r="AJ108" s="51" t="str">
        <f t="shared" si="14"/>
        <v/>
      </c>
      <c r="AK108" s="51" t="str">
        <f t="shared" si="15"/>
        <v/>
      </c>
    </row>
    <row r="109" spans="1:37" ht="20.100000000000001" customHeight="1" x14ac:dyDescent="0.2">
      <c r="A109" s="159"/>
      <c r="B109" s="84">
        <v>9</v>
      </c>
      <c r="C109" s="21"/>
      <c r="D109" s="22"/>
      <c r="E109" s="23"/>
      <c r="F109" s="30"/>
      <c r="G109" s="21"/>
      <c r="H109" s="22"/>
      <c r="I109" s="23"/>
      <c r="J109" s="30"/>
      <c r="K109" s="21"/>
      <c r="L109" s="22"/>
      <c r="M109" s="23"/>
      <c r="N109" s="30"/>
      <c r="O109" s="21"/>
      <c r="P109" s="22"/>
      <c r="Q109" s="23"/>
      <c r="R109" s="30"/>
      <c r="S109" s="21"/>
      <c r="T109" s="22"/>
      <c r="U109" s="23"/>
      <c r="V109" s="30"/>
      <c r="W109" s="21"/>
      <c r="X109" s="22"/>
      <c r="Y109" s="23"/>
      <c r="Z109" s="30"/>
      <c r="AA109" s="21"/>
      <c r="AB109" s="22"/>
      <c r="AC109" s="23"/>
      <c r="AD109" s="30"/>
      <c r="AE109" s="51" t="str">
        <f t="shared" si="9"/>
        <v/>
      </c>
      <c r="AF109" s="51" t="str">
        <f t="shared" si="10"/>
        <v/>
      </c>
      <c r="AG109" s="51" t="str">
        <f t="shared" si="11"/>
        <v/>
      </c>
      <c r="AH109" s="51" t="str">
        <f t="shared" si="12"/>
        <v/>
      </c>
      <c r="AI109" s="51" t="str">
        <f t="shared" si="13"/>
        <v/>
      </c>
      <c r="AJ109" s="51" t="str">
        <f t="shared" si="14"/>
        <v/>
      </c>
      <c r="AK109" s="51" t="str">
        <f t="shared" si="15"/>
        <v/>
      </c>
    </row>
    <row r="110" spans="1:37" ht="20.100000000000001" customHeight="1" thickBot="1" x14ac:dyDescent="0.25">
      <c r="A110" s="160"/>
      <c r="B110" s="85">
        <v>10</v>
      </c>
      <c r="C110" s="25"/>
      <c r="D110" s="26"/>
      <c r="E110" s="27"/>
      <c r="F110" s="28"/>
      <c r="G110" s="25"/>
      <c r="H110" s="26"/>
      <c r="I110" s="27"/>
      <c r="J110" s="28"/>
      <c r="K110" s="25"/>
      <c r="L110" s="26"/>
      <c r="M110" s="27"/>
      <c r="N110" s="28"/>
      <c r="O110" s="25"/>
      <c r="P110" s="26"/>
      <c r="Q110" s="27"/>
      <c r="R110" s="28"/>
      <c r="S110" s="25"/>
      <c r="T110" s="26"/>
      <c r="U110" s="27"/>
      <c r="V110" s="28"/>
      <c r="W110" s="25"/>
      <c r="X110" s="26"/>
      <c r="Y110" s="27"/>
      <c r="Z110" s="28"/>
      <c r="AA110" s="25"/>
      <c r="AB110" s="26"/>
      <c r="AC110" s="27"/>
      <c r="AD110" s="28"/>
      <c r="AE110" s="52" t="str">
        <f t="shared" si="9"/>
        <v/>
      </c>
      <c r="AF110" s="52" t="str">
        <f t="shared" si="10"/>
        <v/>
      </c>
      <c r="AG110" s="52" t="str">
        <f t="shared" si="11"/>
        <v/>
      </c>
      <c r="AH110" s="52" t="str">
        <f t="shared" si="12"/>
        <v/>
      </c>
      <c r="AI110" s="52" t="str">
        <f t="shared" si="13"/>
        <v/>
      </c>
      <c r="AJ110" s="52" t="str">
        <f t="shared" si="14"/>
        <v/>
      </c>
      <c r="AK110" s="52" t="str">
        <f t="shared" si="15"/>
        <v/>
      </c>
    </row>
    <row r="111" spans="1:37" ht="60" customHeight="1" thickBot="1" x14ac:dyDescent="0.25">
      <c r="A111" s="178" t="s">
        <v>22</v>
      </c>
      <c r="B111" s="179"/>
      <c r="C111" s="174"/>
      <c r="D111" s="175"/>
      <c r="E111" s="175"/>
      <c r="F111" s="175"/>
      <c r="G111" s="174"/>
      <c r="H111" s="175"/>
      <c r="I111" s="175"/>
      <c r="J111" s="175"/>
      <c r="K111" s="174"/>
      <c r="L111" s="175"/>
      <c r="M111" s="175"/>
      <c r="N111" s="175"/>
      <c r="O111" s="174"/>
      <c r="P111" s="175"/>
      <c r="Q111" s="175"/>
      <c r="R111" s="175"/>
      <c r="S111" s="174"/>
      <c r="T111" s="175"/>
      <c r="U111" s="175"/>
      <c r="V111" s="175"/>
      <c r="W111" s="174"/>
      <c r="X111" s="175"/>
      <c r="Y111" s="175"/>
      <c r="Z111" s="175"/>
      <c r="AA111" s="174"/>
      <c r="AB111" s="175"/>
      <c r="AC111" s="175"/>
      <c r="AD111" s="175"/>
    </row>
    <row r="112" spans="1:37" ht="50.1" customHeight="1" x14ac:dyDescent="0.2"/>
  </sheetData>
  <sheetProtection algorithmName="SHA-512" hashValue="HJ4m4ic56XHccNAM5nh8HO1R/x9HT4O8P3VOdc5DpdqCn5x5o809de5zAFM1dbdDa2sUI7CDFN53yF55AfBcPA==" saltValue="6FpAuQcXSxLREUuN/mvrkA==" spinCount="100000" sheet="1" objects="1" scenarios="1" selectLockedCells="1"/>
  <mergeCells count="89">
    <mergeCell ref="A1:F1"/>
    <mergeCell ref="AA111:AD111"/>
    <mergeCell ref="AO3:AU3"/>
    <mergeCell ref="AA2:AD2"/>
    <mergeCell ref="AA3:AD3"/>
    <mergeCell ref="AA4:AD4"/>
    <mergeCell ref="AA5:AD5"/>
    <mergeCell ref="AA6:AD6"/>
    <mergeCell ref="AM5:AN5"/>
    <mergeCell ref="AM6:AN6"/>
    <mergeCell ref="AM8:AN8"/>
    <mergeCell ref="AM7:AN7"/>
    <mergeCell ref="AM9:AN9"/>
    <mergeCell ref="AA7:AD7"/>
    <mergeCell ref="AA8:AD8"/>
    <mergeCell ref="AB9:AC9"/>
    <mergeCell ref="S111:V111"/>
    <mergeCell ref="W2:Z2"/>
    <mergeCell ref="W3:Z3"/>
    <mergeCell ref="W4:Z4"/>
    <mergeCell ref="W5:Z5"/>
    <mergeCell ref="W6:Z6"/>
    <mergeCell ref="W7:Z7"/>
    <mergeCell ref="W8:Z8"/>
    <mergeCell ref="X9:Y9"/>
    <mergeCell ref="W111:Z111"/>
    <mergeCell ref="S2:V2"/>
    <mergeCell ref="S3:V3"/>
    <mergeCell ref="S4:V4"/>
    <mergeCell ref="S5:V5"/>
    <mergeCell ref="S6:V6"/>
    <mergeCell ref="K6:N6"/>
    <mergeCell ref="K7:N7"/>
    <mergeCell ref="K8:N8"/>
    <mergeCell ref="O2:R2"/>
    <mergeCell ref="O3:R3"/>
    <mergeCell ref="O4:R4"/>
    <mergeCell ref="O6:R6"/>
    <mergeCell ref="O7:R7"/>
    <mergeCell ref="O8:R8"/>
    <mergeCell ref="K5:N5"/>
    <mergeCell ref="O5:R5"/>
    <mergeCell ref="K2:N2"/>
    <mergeCell ref="K3:N3"/>
    <mergeCell ref="K4:N4"/>
    <mergeCell ref="G2:J2"/>
    <mergeCell ref="A5:B5"/>
    <mergeCell ref="C5:F5"/>
    <mergeCell ref="G3:J3"/>
    <mergeCell ref="G4:J4"/>
    <mergeCell ref="G5:J5"/>
    <mergeCell ref="A2:B2"/>
    <mergeCell ref="C2:F2"/>
    <mergeCell ref="C4:F4"/>
    <mergeCell ref="C3:F3"/>
    <mergeCell ref="L9:M9"/>
    <mergeCell ref="P9:Q9"/>
    <mergeCell ref="S7:V7"/>
    <mergeCell ref="S8:V8"/>
    <mergeCell ref="T9:U9"/>
    <mergeCell ref="O111:R111"/>
    <mergeCell ref="C111:F111"/>
    <mergeCell ref="K111:N111"/>
    <mergeCell ref="G111:J111"/>
    <mergeCell ref="A8:B8"/>
    <mergeCell ref="A9:B9"/>
    <mergeCell ref="A111:B111"/>
    <mergeCell ref="A51:A60"/>
    <mergeCell ref="A41:A50"/>
    <mergeCell ref="A11:A20"/>
    <mergeCell ref="A31:A40"/>
    <mergeCell ref="A21:A30"/>
    <mergeCell ref="A101:A110"/>
    <mergeCell ref="A91:A100"/>
    <mergeCell ref="A81:A90"/>
    <mergeCell ref="A71:A80"/>
    <mergeCell ref="D9:E9"/>
    <mergeCell ref="H9:I9"/>
    <mergeCell ref="A61:A70"/>
    <mergeCell ref="A6:B6"/>
    <mergeCell ref="A3:B3"/>
    <mergeCell ref="A4:B4"/>
    <mergeCell ref="A7:B7"/>
    <mergeCell ref="C8:F8"/>
    <mergeCell ref="G6:J6"/>
    <mergeCell ref="G7:J7"/>
    <mergeCell ref="G8:J8"/>
    <mergeCell ref="C6:F6"/>
    <mergeCell ref="C7:F7"/>
  </mergeCells>
  <phoneticPr fontId="0" type="noConversion"/>
  <conditionalFormatting sqref="AO8">
    <cfRule type="containsBlanks" dxfId="291" priority="36" stopIfTrue="1">
      <formula>LEN(TRIM(AO8))=0</formula>
    </cfRule>
    <cfRule type="cellIs" dxfId="290" priority="37" stopIfTrue="1" operator="lessThan">
      <formula>0.05</formula>
    </cfRule>
    <cfRule type="cellIs" dxfId="289" priority="39" stopIfTrue="1" operator="greaterThanOrEqual">
      <formula>0.05</formula>
    </cfRule>
  </conditionalFormatting>
  <conditionalFormatting sqref="AP8">
    <cfRule type="containsBlanks" dxfId="288" priority="30" stopIfTrue="1">
      <formula>LEN(TRIM(AP8))=0</formula>
    </cfRule>
    <cfRule type="cellIs" dxfId="287" priority="31" stopIfTrue="1" operator="lessThan">
      <formula>0.05</formula>
    </cfRule>
    <cfRule type="cellIs" dxfId="286" priority="32" stopIfTrue="1" operator="greaterThanOrEqual">
      <formula>0.05</formula>
    </cfRule>
  </conditionalFormatting>
  <conditionalFormatting sqref="AQ8">
    <cfRule type="containsBlanks" dxfId="285" priority="27" stopIfTrue="1">
      <formula>LEN(TRIM(AQ8))=0</formula>
    </cfRule>
    <cfRule type="cellIs" dxfId="284" priority="28" stopIfTrue="1" operator="lessThan">
      <formula>0.05</formula>
    </cfRule>
    <cfRule type="cellIs" dxfId="283" priority="29" stopIfTrue="1" operator="greaterThanOrEqual">
      <formula>0.05</formula>
    </cfRule>
  </conditionalFormatting>
  <conditionalFormatting sqref="AR8">
    <cfRule type="containsBlanks" dxfId="282" priority="24" stopIfTrue="1">
      <formula>LEN(TRIM(AR8))=0</formula>
    </cfRule>
    <cfRule type="cellIs" dxfId="281" priority="25" stopIfTrue="1" operator="lessThan">
      <formula>0.05</formula>
    </cfRule>
    <cfRule type="cellIs" dxfId="280" priority="26" stopIfTrue="1" operator="greaterThanOrEqual">
      <formula>0.05</formula>
    </cfRule>
  </conditionalFormatting>
  <conditionalFormatting sqref="F9">
    <cfRule type="expression" dxfId="279" priority="23">
      <formula>$C$9="Oui"</formula>
    </cfRule>
  </conditionalFormatting>
  <conditionalFormatting sqref="J9">
    <cfRule type="expression" dxfId="278" priority="15">
      <formula>$G$9="Oui"</formula>
    </cfRule>
  </conditionalFormatting>
  <conditionalFormatting sqref="N9">
    <cfRule type="expression" dxfId="277" priority="14">
      <formula>$K$9="Oui"</formula>
    </cfRule>
  </conditionalFormatting>
  <conditionalFormatting sqref="R9">
    <cfRule type="expression" dxfId="276" priority="13">
      <formula>$O$9="Oui"</formula>
    </cfRule>
  </conditionalFormatting>
  <conditionalFormatting sqref="V9">
    <cfRule type="expression" dxfId="275" priority="12">
      <formula>$S$9="Oui"</formula>
    </cfRule>
  </conditionalFormatting>
  <conditionalFormatting sqref="Z9">
    <cfRule type="expression" dxfId="274" priority="11">
      <formula>$W$9="Oui"</formula>
    </cfRule>
  </conditionalFormatting>
  <conditionalFormatting sqref="AD9">
    <cfRule type="expression" dxfId="273" priority="10">
      <formula>$AA$9="Oui"</formula>
    </cfRule>
  </conditionalFormatting>
  <conditionalFormatting sqref="AS8">
    <cfRule type="containsBlanks" dxfId="272" priority="7" stopIfTrue="1">
      <formula>LEN(TRIM(AS8))=0</formula>
    </cfRule>
    <cfRule type="cellIs" dxfId="271" priority="8" stopIfTrue="1" operator="lessThan">
      <formula>0.05</formula>
    </cfRule>
    <cfRule type="cellIs" dxfId="270" priority="9" stopIfTrue="1" operator="greaterThanOrEqual">
      <formula>0.05</formula>
    </cfRule>
  </conditionalFormatting>
  <conditionalFormatting sqref="AT8">
    <cfRule type="containsBlanks" dxfId="269" priority="4" stopIfTrue="1">
      <formula>LEN(TRIM(AT8))=0</formula>
    </cfRule>
    <cfRule type="cellIs" dxfId="268" priority="5" stopIfTrue="1" operator="lessThan">
      <formula>0.05</formula>
    </cfRule>
    <cfRule type="cellIs" dxfId="267" priority="6" stopIfTrue="1" operator="greaterThanOrEqual">
      <formula>0.05</formula>
    </cfRule>
  </conditionalFormatting>
  <conditionalFormatting sqref="AU8">
    <cfRule type="containsBlanks" dxfId="266" priority="1" stopIfTrue="1">
      <formula>LEN(TRIM(AU8))=0</formula>
    </cfRule>
    <cfRule type="cellIs" dxfId="265" priority="2" stopIfTrue="1" operator="lessThan">
      <formula>0.05</formula>
    </cfRule>
    <cfRule type="cellIs" dxfId="264" priority="3" stopIfTrue="1" operator="greaterThanOrEqual">
      <formula>0.05</formula>
    </cfRule>
  </conditionalFormatting>
  <dataValidations count="4">
    <dataValidation type="list" allowBlank="1" showInputMessage="1" showErrorMessage="1" sqref="Y11:Y110 I11:I110 E11:E110 M11:M110 U11:U110 Q11:Q110 AC11:AC110" xr:uid="{00000000-0002-0000-0100-000000000000}">
      <formula1>Couleur</formula1>
    </dataValidation>
    <dataValidation type="list" allowBlank="1" showInputMessage="1" showErrorMessage="1" sqref="AA7 K7 O7 S7 W7 C7:G7" xr:uid="{00000000-0002-0000-0100-000001000000}">
      <formula1>Date_Oeufs</formula1>
    </dataValidation>
    <dataValidation type="list" allowBlank="1" showInputMessage="1" showErrorMessage="1" sqref="C8 G8 K8 O8 S8 W8 AA8" xr:uid="{00000000-0002-0000-0100-000002000000}">
      <formula1>Stade</formula1>
    </dataValidation>
    <dataValidation type="list" allowBlank="1" showInputMessage="1" showErrorMessage="1" sqref="C9 G9 K9 O9 S9 W9 AA9" xr:uid="{00000000-0002-0000-0100-000003000000}">
      <formula1>"Oui,Non"</formula1>
    </dataValidation>
  </dataValidations>
  <printOptions horizontalCentered="1" verticalCentered="1"/>
  <pageMargins left="0" right="0" top="0.19685039370078741" bottom="0.19685039370078741" header="0" footer="0"/>
  <pageSetup scale="60" fitToWidth="3" fitToHeight="2" orientation="portrait" r:id="rId1"/>
  <headerFooter>
    <oddFooter>&amp;LCouleurs : blanc, 
crème, gris, mauve, 
mixte, noir</oddFooter>
  </headerFooter>
  <rowBreaks count="1" manualBreakCount="1">
    <brk id="60" max="13" man="1"/>
  </rowBreaks>
  <colBreaks count="2" manualBreakCount="2">
    <brk id="6" max="1048575" man="1"/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V112"/>
  <sheetViews>
    <sheetView showGridLines="0" showRowColHeaders="0" zoomScale="85" zoomScaleNormal="85" zoomScaleSheetLayoutView="85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baseColWidth="10" defaultColWidth="11.42578125" defaultRowHeight="12.75" x14ac:dyDescent="0.2"/>
  <cols>
    <col min="1" max="2" width="12.7109375" style="8" customWidth="1"/>
    <col min="3" max="14" width="11.7109375" style="8" customWidth="1"/>
    <col min="15" max="30" width="11.7109375" style="8" hidden="1" customWidth="1"/>
    <col min="31" max="37" width="15.7109375" style="8" hidden="1" customWidth="1"/>
    <col min="38" max="39" width="8.7109375" style="8" customWidth="1"/>
    <col min="40" max="40" width="14.28515625" style="8" customWidth="1"/>
    <col min="41" max="43" width="32.28515625" style="8" customWidth="1"/>
    <col min="44" max="47" width="32.28515625" style="8" hidden="1" customWidth="1"/>
    <col min="48" max="64" width="8.7109375" style="8" customWidth="1"/>
    <col min="65" max="74" width="11.42578125" style="8" customWidth="1"/>
    <col min="75" max="16384" width="11.42578125" style="8"/>
  </cols>
  <sheetData>
    <row r="1" spans="1:48" ht="24.95" customHeight="1" thickBot="1" x14ac:dyDescent="0.25">
      <c r="A1" s="192" t="str">
        <f>"Dépistage 2 : masses d'oeufs de VGOH en "&amp;YEAR(Menus!H12)</f>
        <v>Dépistage 2 : masses d'oeufs de VGOH en 2020</v>
      </c>
      <c r="B1" s="193"/>
      <c r="C1" s="193"/>
      <c r="D1" s="193"/>
      <c r="E1" s="193"/>
      <c r="F1" s="19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9"/>
      <c r="AF1" s="9"/>
      <c r="AG1" s="9"/>
      <c r="AH1" s="9"/>
      <c r="AI1" s="9"/>
      <c r="AJ1" s="9"/>
      <c r="AK1" s="9"/>
      <c r="AL1" s="9"/>
      <c r="AM1" s="7"/>
      <c r="AN1" s="7"/>
      <c r="AO1" s="7"/>
      <c r="AP1" s="7"/>
      <c r="AQ1" s="7"/>
      <c r="AR1" s="7"/>
      <c r="AS1" s="7"/>
      <c r="AT1" s="7"/>
      <c r="AU1" s="7"/>
      <c r="AV1" s="7"/>
    </row>
    <row r="2" spans="1:48" ht="19.5" thickBot="1" x14ac:dyDescent="0.25">
      <c r="A2" s="190" t="s">
        <v>63</v>
      </c>
      <c r="B2" s="191"/>
      <c r="C2" s="180" t="s">
        <v>24</v>
      </c>
      <c r="D2" s="181"/>
      <c r="E2" s="181"/>
      <c r="F2" s="182"/>
      <c r="G2" s="180" t="s">
        <v>25</v>
      </c>
      <c r="H2" s="181"/>
      <c r="I2" s="181"/>
      <c r="J2" s="182"/>
      <c r="K2" s="180" t="s">
        <v>26</v>
      </c>
      <c r="L2" s="181"/>
      <c r="M2" s="181"/>
      <c r="N2" s="182"/>
      <c r="O2" s="180" t="s">
        <v>27</v>
      </c>
      <c r="P2" s="181"/>
      <c r="Q2" s="181"/>
      <c r="R2" s="182"/>
      <c r="S2" s="180" t="s">
        <v>28</v>
      </c>
      <c r="T2" s="181"/>
      <c r="U2" s="181"/>
      <c r="V2" s="182"/>
      <c r="W2" s="180" t="s">
        <v>29</v>
      </c>
      <c r="X2" s="181"/>
      <c r="Y2" s="181"/>
      <c r="Z2" s="182"/>
      <c r="AA2" s="180" t="s">
        <v>30</v>
      </c>
      <c r="AB2" s="181"/>
      <c r="AC2" s="181"/>
      <c r="AD2" s="182"/>
    </row>
    <row r="3" spans="1:48" ht="16.5" thickBot="1" x14ac:dyDescent="0.25">
      <c r="A3" s="163" t="s">
        <v>31</v>
      </c>
      <c r="B3" s="164"/>
      <c r="C3" s="184" t="str">
        <f>IF(Sites!$B$3&lt;&gt;0,Sites!$B$3,"")</f>
        <v/>
      </c>
      <c r="D3" s="185"/>
      <c r="E3" s="185"/>
      <c r="F3" s="186"/>
      <c r="G3" s="184" t="str">
        <f>IF(Sites!$C$3&lt;&gt;0,Sites!$C$3,"")</f>
        <v/>
      </c>
      <c r="H3" s="185"/>
      <c r="I3" s="185"/>
      <c r="J3" s="186"/>
      <c r="K3" s="184" t="str">
        <f>IF(Sites!$D$3&lt;&gt;0,Sites!$D$3,"")</f>
        <v/>
      </c>
      <c r="L3" s="185"/>
      <c r="M3" s="185"/>
      <c r="N3" s="186"/>
      <c r="O3" s="184" t="str">
        <f>IF(Sites!$E$3&lt;&gt;0,Sites!$E$3,"")</f>
        <v/>
      </c>
      <c r="P3" s="185"/>
      <c r="Q3" s="185"/>
      <c r="R3" s="186"/>
      <c r="S3" s="184" t="str">
        <f>IF(Sites!$F$3&lt;&gt;0,Sites!$F$3,"")</f>
        <v/>
      </c>
      <c r="T3" s="185"/>
      <c r="U3" s="185"/>
      <c r="V3" s="186"/>
      <c r="W3" s="184" t="str">
        <f>IF(Sites!$G$3&lt;&gt;0,Sites!$G$3,"")</f>
        <v/>
      </c>
      <c r="X3" s="185"/>
      <c r="Y3" s="185"/>
      <c r="Z3" s="186"/>
      <c r="AA3" s="184" t="str">
        <f>IF(Sites!$H$3&lt;&gt;0,Sites!$H$3,"")</f>
        <v/>
      </c>
      <c r="AB3" s="185"/>
      <c r="AC3" s="185"/>
      <c r="AD3" s="186"/>
      <c r="AE3" s="9"/>
      <c r="AF3" s="9"/>
      <c r="AG3" s="9"/>
      <c r="AH3" s="9"/>
      <c r="AI3" s="9"/>
      <c r="AJ3" s="9"/>
      <c r="AK3" s="9"/>
      <c r="AM3" s="11"/>
      <c r="AN3" s="11"/>
      <c r="AO3" s="194" t="s">
        <v>64</v>
      </c>
      <c r="AP3" s="195"/>
      <c r="AQ3" s="195"/>
      <c r="AR3" s="195"/>
      <c r="AS3" s="195"/>
      <c r="AT3" s="195"/>
      <c r="AU3" s="196"/>
    </row>
    <row r="4" spans="1:48" ht="16.5" thickBot="1" x14ac:dyDescent="0.25">
      <c r="A4" s="163" t="s">
        <v>11</v>
      </c>
      <c r="B4" s="164"/>
      <c r="C4" s="184" t="str">
        <f>IF(Sites!$B$4&lt;&gt;0,Sites!$B$4,"")</f>
        <v/>
      </c>
      <c r="D4" s="185"/>
      <c r="E4" s="185"/>
      <c r="F4" s="186"/>
      <c r="G4" s="184" t="str">
        <f>IF(Sites!$C$4&lt;&gt;0,Sites!$C$4,"")</f>
        <v/>
      </c>
      <c r="H4" s="185"/>
      <c r="I4" s="185"/>
      <c r="J4" s="186"/>
      <c r="K4" s="184" t="str">
        <f>IF(Sites!$D$4&lt;&gt;0,Sites!$D$4,"")</f>
        <v/>
      </c>
      <c r="L4" s="185"/>
      <c r="M4" s="185"/>
      <c r="N4" s="186"/>
      <c r="O4" s="184" t="str">
        <f>IF(Sites!$E$4&lt;&gt;0,Sites!$E$4,"")</f>
        <v/>
      </c>
      <c r="P4" s="185"/>
      <c r="Q4" s="185"/>
      <c r="R4" s="186"/>
      <c r="S4" s="184" t="str">
        <f>IF(Sites!$F$4&lt;&gt;0,Sites!$F$4,"")</f>
        <v/>
      </c>
      <c r="T4" s="185"/>
      <c r="U4" s="185"/>
      <c r="V4" s="186"/>
      <c r="W4" s="184" t="str">
        <f>IF(Sites!$G$4&lt;&gt;0,Sites!$G$4,"")</f>
        <v/>
      </c>
      <c r="X4" s="185"/>
      <c r="Y4" s="185"/>
      <c r="Z4" s="186"/>
      <c r="AA4" s="184" t="str">
        <f>IF(Sites!$H$4&lt;&gt;0,Sites!$H$4,"")</f>
        <v/>
      </c>
      <c r="AB4" s="185"/>
      <c r="AC4" s="185"/>
      <c r="AD4" s="186"/>
      <c r="AE4" s="9"/>
      <c r="AF4" s="9"/>
      <c r="AG4" s="9"/>
      <c r="AH4" s="9"/>
      <c r="AI4" s="9"/>
      <c r="AJ4" s="9"/>
      <c r="AK4" s="9"/>
      <c r="AM4" s="10"/>
      <c r="AN4" s="10"/>
      <c r="AO4" s="29" t="s">
        <v>33</v>
      </c>
      <c r="AP4" s="29" t="s">
        <v>34</v>
      </c>
      <c r="AQ4" s="29" t="s">
        <v>35</v>
      </c>
      <c r="AR4" s="29" t="s">
        <v>36</v>
      </c>
      <c r="AS4" s="29" t="s">
        <v>37</v>
      </c>
      <c r="AT4" s="29" t="s">
        <v>38</v>
      </c>
      <c r="AU4" s="143" t="s">
        <v>39</v>
      </c>
    </row>
    <row r="5" spans="1:48" ht="16.5" thickBot="1" x14ac:dyDescent="0.25">
      <c r="A5" s="183" t="s">
        <v>40</v>
      </c>
      <c r="B5" s="177"/>
      <c r="C5" s="184" t="str">
        <f>IF(Sites!$B$8&lt;&gt;0,Sites!$B$8,"")</f>
        <v/>
      </c>
      <c r="D5" s="185"/>
      <c r="E5" s="185"/>
      <c r="F5" s="186"/>
      <c r="G5" s="184" t="str">
        <f>IF(Sites!$C$8&lt;&gt;0,Sites!$C$8,"")</f>
        <v/>
      </c>
      <c r="H5" s="185"/>
      <c r="I5" s="185"/>
      <c r="J5" s="186"/>
      <c r="K5" s="184" t="str">
        <f>IF(Sites!$D$8&lt;&gt;0,Sites!$D$8,"")</f>
        <v/>
      </c>
      <c r="L5" s="185"/>
      <c r="M5" s="185"/>
      <c r="N5" s="186"/>
      <c r="O5" s="184" t="str">
        <f>IF(Sites!$E$8&lt;&gt;0,Sites!$E$8,"")</f>
        <v/>
      </c>
      <c r="P5" s="185"/>
      <c r="Q5" s="185"/>
      <c r="R5" s="186"/>
      <c r="S5" s="184" t="str">
        <f>IF(Sites!$F$8&lt;&gt;0,Sites!$F$8,"")</f>
        <v/>
      </c>
      <c r="T5" s="185"/>
      <c r="U5" s="185"/>
      <c r="V5" s="186"/>
      <c r="W5" s="184" t="str">
        <f>IF(Sites!$G$8&lt;&gt;0,Sites!$G$8,"")</f>
        <v/>
      </c>
      <c r="X5" s="185"/>
      <c r="Y5" s="185"/>
      <c r="Z5" s="186"/>
      <c r="AA5" s="184" t="str">
        <f>IF(Sites!$H$8&lt;&gt;0,Sites!$H$8,"")</f>
        <v/>
      </c>
      <c r="AB5" s="185"/>
      <c r="AC5" s="185"/>
      <c r="AD5" s="186"/>
      <c r="AE5" s="9"/>
      <c r="AF5" s="9"/>
      <c r="AG5" s="9"/>
      <c r="AH5" s="9"/>
      <c r="AI5" s="9"/>
      <c r="AJ5" s="9"/>
      <c r="AK5" s="9"/>
      <c r="AM5" s="197" t="s">
        <v>41</v>
      </c>
      <c r="AN5" s="198"/>
      <c r="AO5" s="12" t="str">
        <f>IF(COUNTBLANK($C$11:$C$110)&lt;100,SUM($C$11:$C$110),"")</f>
        <v/>
      </c>
      <c r="AP5" s="12" t="str">
        <f>IF(COUNTBLANK($G$11:$G$110)&lt;100,SUM($G$11:$G$110),"")</f>
        <v/>
      </c>
      <c r="AQ5" s="12" t="str">
        <f>IF(COUNTBLANK($K$11:$K$110)&lt;100,SUM($K$11:$K$110),"")</f>
        <v/>
      </c>
      <c r="AR5" s="12" t="str">
        <f>IF(COUNTBLANK($O$11:$O$110)&lt;100,SUM($O$11:$O$110),"")</f>
        <v/>
      </c>
      <c r="AS5" s="12" t="str">
        <f>IF(COUNTBLANK($S$11:$S$110)&lt;100,SUM($S$11:$S$110),"")</f>
        <v/>
      </c>
      <c r="AT5" s="12" t="str">
        <f>IF(COUNTBLANK($W$11:$W$110)&lt;100,SUM($W$11:$W$110),"")</f>
        <v/>
      </c>
      <c r="AU5" s="144" t="str">
        <f>IF(COUNTBLANK($AA$11:$AA$110)&lt;100,SUM($AA$11:$AA$110),"")</f>
        <v/>
      </c>
    </row>
    <row r="6" spans="1:48" ht="15" x14ac:dyDescent="0.2">
      <c r="A6" s="161" t="s">
        <v>42</v>
      </c>
      <c r="B6" s="162"/>
      <c r="C6" s="168"/>
      <c r="D6" s="169"/>
      <c r="E6" s="169"/>
      <c r="F6" s="170"/>
      <c r="G6" s="168"/>
      <c r="H6" s="169"/>
      <c r="I6" s="169"/>
      <c r="J6" s="170"/>
      <c r="K6" s="168"/>
      <c r="L6" s="169"/>
      <c r="M6" s="169"/>
      <c r="N6" s="170"/>
      <c r="O6" s="168"/>
      <c r="P6" s="169"/>
      <c r="Q6" s="169"/>
      <c r="R6" s="170"/>
      <c r="S6" s="168"/>
      <c r="T6" s="169"/>
      <c r="U6" s="169"/>
      <c r="V6" s="170"/>
      <c r="W6" s="168"/>
      <c r="X6" s="169"/>
      <c r="Y6" s="169"/>
      <c r="Z6" s="170"/>
      <c r="AA6" s="168"/>
      <c r="AB6" s="169"/>
      <c r="AC6" s="169"/>
      <c r="AD6" s="170"/>
      <c r="AE6" s="9"/>
      <c r="AF6" s="9"/>
      <c r="AG6" s="9"/>
      <c r="AH6" s="9"/>
      <c r="AI6" s="9"/>
      <c r="AJ6" s="9"/>
      <c r="AK6" s="9"/>
      <c r="AM6" s="199" t="s">
        <v>43</v>
      </c>
      <c r="AN6" s="200"/>
      <c r="AO6" s="13" t="str">
        <f>IF(AO5=0,0,IF(COUNTBLANK($D$11:$D$110)&lt;100,ROUND(SUM($D$11:$D$110)/AO$5,1),""))</f>
        <v/>
      </c>
      <c r="AP6" s="13" t="str">
        <f>IF(AP5=0,0,IF(COUNTBLANK($H$11:$H$110)&lt;100,ROUND(SUM($H$11:$H$110)/AP$5,1),""))</f>
        <v/>
      </c>
      <c r="AQ6" s="13" t="str">
        <f>IF(AQ5=0,0,IF(COUNTBLANK($L$11:$L$110)&lt;100,ROUND(SUM($L$11:$L$110)/AQ$5,1),""))</f>
        <v/>
      </c>
      <c r="AR6" s="13" t="str">
        <f>IF(AR5=0,0,IF(COUNTBLANK($P$11:$P$110)&lt;100,ROUND(SUM($P$11:$P$110)/AR$5,1),""))</f>
        <v/>
      </c>
      <c r="AS6" s="13" t="str">
        <f>IF(AS5=0,0,IF(COUNTBLANK($T$11:$T$110)&lt;100,ROUND(SUM($T$11:$T$110)/AS$5,1),""))</f>
        <v/>
      </c>
      <c r="AT6" s="13" t="str">
        <f>IF(AT5=0,0,IF(COUNTBLANK($X$11:$X$110)&lt;100,ROUND(SUM($X$11:$X$110)/AT$5,1),""))</f>
        <v/>
      </c>
      <c r="AU6" s="145" t="str">
        <f>IF(AU5=0,0,IF(COUNTBLANK($AB$11:$AB$110)&lt;100,ROUND(SUM($AB$11:$AB$110)/AU$5,1),""))</f>
        <v/>
      </c>
    </row>
    <row r="7" spans="1:48" ht="16.5" customHeight="1" x14ac:dyDescent="0.2">
      <c r="A7" s="163" t="s">
        <v>44</v>
      </c>
      <c r="B7" s="164"/>
      <c r="C7" s="171"/>
      <c r="D7" s="172"/>
      <c r="E7" s="172"/>
      <c r="F7" s="173"/>
      <c r="G7" s="171"/>
      <c r="H7" s="172"/>
      <c r="I7" s="172"/>
      <c r="J7" s="173"/>
      <c r="K7" s="171"/>
      <c r="L7" s="172"/>
      <c r="M7" s="172"/>
      <c r="N7" s="173"/>
      <c r="O7" s="171"/>
      <c r="P7" s="172"/>
      <c r="Q7" s="172"/>
      <c r="R7" s="173"/>
      <c r="S7" s="171"/>
      <c r="T7" s="172"/>
      <c r="U7" s="172"/>
      <c r="V7" s="173"/>
      <c r="W7" s="171"/>
      <c r="X7" s="172"/>
      <c r="Y7" s="172"/>
      <c r="Z7" s="173"/>
      <c r="AA7" s="171"/>
      <c r="AB7" s="172"/>
      <c r="AC7" s="172"/>
      <c r="AD7" s="173"/>
      <c r="AE7" s="9"/>
      <c r="AF7" s="9"/>
      <c r="AG7" s="9"/>
      <c r="AH7" s="9"/>
      <c r="AI7" s="9"/>
      <c r="AJ7" s="9"/>
      <c r="AK7" s="9"/>
      <c r="AM7" s="199" t="s">
        <v>45</v>
      </c>
      <c r="AN7" s="200"/>
      <c r="AO7" s="13" t="str">
        <f>IF(COUNTBLANK($F$11:$F$110)&lt;100,SUM($F$11:$F$110),"")</f>
        <v/>
      </c>
      <c r="AP7" s="13" t="str">
        <f>IF(COUNTBLANK($J$11:$J$110)&lt;100,SUM($J$11:$J$110),"")</f>
        <v/>
      </c>
      <c r="AQ7" s="13" t="str">
        <f>IF(COUNTBLANK($N$11:$N$110)&lt;100,SUM($N$11:$N$110),"")</f>
        <v/>
      </c>
      <c r="AR7" s="13" t="str">
        <f>IF(COUNTBLANK($R$11:$R$110)&lt;100,SUM($R$11:$R$110),"")</f>
        <v/>
      </c>
      <c r="AS7" s="13" t="str">
        <f>IF(COUNTBLANK($V$11:$V$110)&lt;100,SUM($V$11:$V$110),"")</f>
        <v/>
      </c>
      <c r="AT7" s="13" t="str">
        <f>IF(COUNTBLANK($Z$11:$Z$110)&lt;100,SUM($Z$11:$Z$110),"")</f>
        <v/>
      </c>
      <c r="AU7" s="145" t="str">
        <f>IF(COUNTBLANK($AD$11:$AD$110)&lt;100,SUM($AD$11:$AD$110),"")</f>
        <v/>
      </c>
    </row>
    <row r="8" spans="1:48" ht="15" x14ac:dyDescent="0.2">
      <c r="A8" s="163" t="s">
        <v>46</v>
      </c>
      <c r="B8" s="164"/>
      <c r="C8" s="165"/>
      <c r="D8" s="166"/>
      <c r="E8" s="166"/>
      <c r="F8" s="167"/>
      <c r="G8" s="165"/>
      <c r="H8" s="166"/>
      <c r="I8" s="166"/>
      <c r="J8" s="167"/>
      <c r="K8" s="165"/>
      <c r="L8" s="166"/>
      <c r="M8" s="166"/>
      <c r="N8" s="167"/>
      <c r="O8" s="165"/>
      <c r="P8" s="166"/>
      <c r="Q8" s="166"/>
      <c r="R8" s="167"/>
      <c r="S8" s="165"/>
      <c r="T8" s="166"/>
      <c r="U8" s="166"/>
      <c r="V8" s="167"/>
      <c r="W8" s="165"/>
      <c r="X8" s="166"/>
      <c r="Y8" s="166"/>
      <c r="Z8" s="167"/>
      <c r="AA8" s="165"/>
      <c r="AB8" s="166"/>
      <c r="AC8" s="166"/>
      <c r="AD8" s="167"/>
      <c r="AE8" s="9"/>
      <c r="AF8" s="9"/>
      <c r="AG8" s="9"/>
      <c r="AH8" s="9"/>
      <c r="AI8" s="9"/>
      <c r="AJ8" s="9"/>
      <c r="AK8" s="9"/>
      <c r="AL8" s="9"/>
      <c r="AM8" s="199" t="s">
        <v>47</v>
      </c>
      <c r="AN8" s="200"/>
      <c r="AO8" s="14" t="str">
        <f>IF(AND(ISNUMBER('Oeufs 1er dépistage'!AO8),ISNUMBER(AO5)),'Oeufs 1er dépistage'!AO8+SUM($AE$11:$AE$110)/COUNT($C$11:$C$110),"")</f>
        <v/>
      </c>
      <c r="AP8" s="14" t="str">
        <f>IF(AND(ISNUMBER('Oeufs 1er dépistage'!AP8),ISNUMBER(AP5)),'Oeufs 1er dépistage'!AP8+SUM($AF$11:$AF$110)/COUNT($G$11:$G$110),"")</f>
        <v/>
      </c>
      <c r="AQ8" s="14" t="str">
        <f>IF(AND(ISNUMBER('Oeufs 1er dépistage'!AQ8),ISNUMBER(AQ5)),'Oeufs 1er dépistage'!AQ8+SUM($AG$11:$AG$110)/COUNT($K$11:$K$110),"")</f>
        <v/>
      </c>
      <c r="AR8" s="14" t="str">
        <f>IF(AND(ISNUMBER('Oeufs 1er dépistage'!AR8),ISNUMBER(AR5)),'Oeufs 1er dépistage'!AR8+SUM($AH$11:$AH$110)/COUNT($O$11:$O$110),"")</f>
        <v/>
      </c>
      <c r="AS8" s="14" t="str">
        <f>IF(AND(ISNUMBER('Oeufs 1er dépistage'!AS8),ISNUMBER(AS5)),'Oeufs 1er dépistage'!AS8+SUM($AI$11:$AI$110)/COUNT($S$11:$S$110),"")</f>
        <v/>
      </c>
      <c r="AT8" s="14" t="str">
        <f>IF(AND(ISNUMBER('Oeufs 1er dépistage'!AT8),ISNUMBER(AT5)),'Oeufs 1er dépistage'!AT8+SUM($AJ$11:$AJ$110)/COUNT($W$11:$W$110),"")</f>
        <v/>
      </c>
      <c r="AU8" s="146" t="str">
        <f>IF(AND(ISNUMBER('Oeufs 1er dépistage'!AU8),ISNUMBER(AU5)),'Oeufs 1er dépistage'!AU8+SUM($AK$11:$AK$110)/COUNT($AA$11:$AA$110),"")</f>
        <v/>
      </c>
    </row>
    <row r="9" spans="1:48" ht="35.1" customHeight="1" thickBot="1" x14ac:dyDescent="0.25">
      <c r="A9" s="176" t="s">
        <v>48</v>
      </c>
      <c r="B9" s="177"/>
      <c r="C9" s="32" t="str">
        <f>IF('Oeufs 1er dépistage'!C9&lt;&gt;0,'Oeufs 1er dépistage'!C9,"")</f>
        <v/>
      </c>
      <c r="D9" s="157" t="s">
        <v>49</v>
      </c>
      <c r="E9" s="157"/>
      <c r="F9" s="155"/>
      <c r="G9" s="32" t="str">
        <f>IF('Oeufs 1er dépistage'!G9&lt;&gt;0,'Oeufs 1er dépistage'!G9,"")</f>
        <v/>
      </c>
      <c r="H9" s="157" t="s">
        <v>49</v>
      </c>
      <c r="I9" s="157"/>
      <c r="J9" s="154"/>
      <c r="K9" s="32" t="str">
        <f>IF('Oeufs 1er dépistage'!K9&lt;&gt;0,'Oeufs 1er dépistage'!K9,"")</f>
        <v/>
      </c>
      <c r="L9" s="157" t="s">
        <v>49</v>
      </c>
      <c r="M9" s="157"/>
      <c r="N9" s="154"/>
      <c r="O9" s="32" t="str">
        <f>IF('Oeufs 1er dépistage'!O9&lt;&gt;0,'Oeufs 1er dépistage'!O9,"")</f>
        <v/>
      </c>
      <c r="P9" s="157" t="s">
        <v>49</v>
      </c>
      <c r="Q9" s="157"/>
      <c r="R9" s="48"/>
      <c r="S9" s="32" t="str">
        <f>IF('Oeufs 1er dépistage'!S9&lt;&gt;0,'Oeufs 1er dépistage'!S9,"")</f>
        <v/>
      </c>
      <c r="T9" s="157" t="s">
        <v>49</v>
      </c>
      <c r="U9" s="157"/>
      <c r="V9" s="48"/>
      <c r="W9" s="32" t="str">
        <f>IF('Oeufs 1er dépistage'!W9&lt;&gt;0,'Oeufs 1er dépistage'!W9,"")</f>
        <v/>
      </c>
      <c r="X9" s="157" t="s">
        <v>49</v>
      </c>
      <c r="Y9" s="157"/>
      <c r="Z9" s="48"/>
      <c r="AA9" s="32" t="str">
        <f>IF('Oeufs 1er dépistage'!AA9&lt;&gt;0,'Oeufs 1er dépistage'!AA9,"")</f>
        <v/>
      </c>
      <c r="AB9" s="157" t="s">
        <v>49</v>
      </c>
      <c r="AC9" s="157"/>
      <c r="AD9" s="48"/>
      <c r="AE9" s="9"/>
      <c r="AF9" s="9"/>
      <c r="AG9" s="9"/>
      <c r="AH9" s="9"/>
      <c r="AI9" s="9"/>
      <c r="AJ9" s="9"/>
      <c r="AK9" s="9"/>
      <c r="AL9" s="9"/>
      <c r="AM9" s="201" t="s">
        <v>50</v>
      </c>
      <c r="AN9" s="202"/>
      <c r="AO9" s="15" t="str">
        <f>IF(COUNTA($E$11:$E$110)&gt;0,ROUND((SUMIF($E$11:$E$110,"Blanc",$C$11:$C$110)/AO$5)*100,0)&amp;"% Blanc ; "&amp;ROUND((SUMIF($E$11:$E$110,"Crème",$C$11:$C$110)/AO$5)*100,0)&amp;"% Crème ; "&amp;ROUND((SUMIF($E$11:$E$110,"Gris",$C$11:$C$110)/AO$5)*100,0)&amp;"% Gris ; "&amp;CHAR(10)&amp;ROUND((SUMIF($E$11:$E$110,"Mauve",$C$11:$C$110)/AO$5)*100,0)&amp;"% Mauve ; "&amp;ROUND((SUMIF($E$11:$E$110,"Mixte",$C$11:$C$110)/AO$5)*100,0)&amp;"% Mixte ; "&amp;ROUND((SUMIF($E$11:$E$110,"Noir",$C$11:$C$110)/AO$5)*100,0)&amp;"% Noir","...% Blanc ; ...% Crème ; ...% Gris ;"&amp;CHAR(10)&amp;"...% Mauve ; ...% Mixte ; ...% Noir")</f>
        <v>...% Blanc ; ...% Crème ; ...% Gris ;
...% Mauve ; ...% Mixte ; ...% Noir</v>
      </c>
      <c r="AP9" s="15" t="str">
        <f>IF(COUNTA($I$11:$I$110)&gt;0,ROUND((SUMIF($I$11:$I$110,"Blanc",$G$11:$G$110)/AP$5)*100,0)&amp;"% Blanc ; "&amp;ROUND((SUMIF($I$11:$I$110,"Crème",$G$11:$G$110)/AP$5)*100,0)&amp;"% Crème ; "&amp;ROUND((SUMIF($I$11:$I$110,"Gris",$G$11:$G$110)/AP$5)*100,0)&amp;"% Gris ; "&amp;CHAR(10)&amp;ROUND((SUMIF($I$11:$I$110,"Mauve",$G$11:$G$110)/AP$5)*100,0)&amp;"% Mauve ; "&amp;ROUND((SUMIF($I$11:$I$110,"Mixte",$G$11:$G$110)/AP$5)*100,0)&amp;"% Mixte ; "&amp;ROUND((SUMIF($I$11:$I$110,"Noir",$G$11:$G$110)/AP$5)*100,0)&amp;"% Noir","...% Blanc ; ...% Crème ; ...% Gris ;"&amp;CHAR(10)&amp;"...% Mauve ; ...% Mixte ; ...% Noir")</f>
        <v>...% Blanc ; ...% Crème ; ...% Gris ;
...% Mauve ; ...% Mixte ; ...% Noir</v>
      </c>
      <c r="AQ9" s="15" t="str">
        <f>IF(COUNTA($M$11:$M$110)&gt;0,ROUND((SUMIF($M$11:$M$110,"Blanc",$K$11:$K$110)/AQ$5)*100,0)&amp;"% Blanc ; "&amp;ROUND((SUMIF($M$11:$M$110,"Crème",$K$11:$K$110)/AQ$5)*100,0)&amp;"% Crème ; "&amp;ROUND((SUMIF($M$11:$M$110,"Gris",$K$11:$K$110)/AQ$5)*100,0)&amp;"% Gris ; "&amp;CHAR(10)&amp;ROUND((SUMIF($M$11:$M$110,"Mauve",$K$11:$K$110)/AQ$5)*100,0)&amp;"% Mauve ; "&amp;ROUND((SUMIF($M$11:$M$110,"Mixte",$K$11:$K$110)/AQ$5)*100,0)&amp;"% Mixte ; "&amp;ROUND((SUMIF($M$11:$M$110,"Noir",$K$11:$K$110)/AQ$5)*100,0)&amp;"% Noir","...% Blanc ; ...% Crème ; ...% Gris ;"&amp;CHAR(10)&amp;"...% Mauve ; ...% Mixte ; ...% Noir")</f>
        <v>...% Blanc ; ...% Crème ; ...% Gris ;
...% Mauve ; ...% Mixte ; ...% Noir</v>
      </c>
      <c r="AR9" s="15" t="str">
        <f>IF(COUNTA($Q$11:$Q$110)&gt;0,ROUND((SUMIF($Q$11:$Q$110,"Blanc",$O$11:$O$110)/AR$5)*100,0)&amp;"% Blanc ; "&amp;ROUND((SUMIF($Q$11:$Q$110,"Crème",$O$11:$O$110)/AR$5)*100,0)&amp;"% Crème ; "&amp;ROUND((SUMIF($Q$11:$Q$110,"Gris",$O$11:$O$110)/AR$5)*100,0)&amp;"% Gris ; "&amp;CHAR(10)&amp;ROUND((SUMIF($Q$11:$Q$110,"Mauve",$O$11:$O$110)/AR$5)*100,0)&amp;"% Mauve ; "&amp;ROUND((SUMIF($Q$11:$Q$110,"Mixte",$O$11:$O$110)/AR$5)*100,0)&amp;"% Mixte ; "&amp;ROUND((SUMIF($Q$11:$Q$110,"Noir",$O$11:$O$110)/AR$5)*100,0)&amp;"% Noir","...% Blanc ; ...% Crème ; ...% Gris ;"&amp;CHAR(10)&amp;"...% Mauve ; ...% Mixte ; ...% Noir")</f>
        <v>...% Blanc ; ...% Crème ; ...% Gris ;
...% Mauve ; ...% Mixte ; ...% Noir</v>
      </c>
      <c r="AS9" s="15" t="str">
        <f>IF(COUNTA($U$11:$U$110)&gt;0,ROUND((SUMIF($U$11:$U$110,"Blanc",$S$11:$S$110)/AS$5)*100,0)&amp;"% Blanc ; "&amp;ROUND((SUMIF($U$11:$U$110,"Crème",$S$11:$S$110)/AS$5)*100,0)&amp;"% Crème ; "&amp;ROUND((SUMIF($U$11:$U$110,"Gris",$S$11:$S$110)/AS$5)*100,0)&amp;"% Gris ; "&amp;CHAR(10)&amp;ROUND((SUMIF($U$11:$U$110,"Mauve",$S$11:$S$110)/AS$5)*100,0)&amp;"% Mauve ; "&amp;ROUND((SUMIF($U$11:$U$110,"Mixte",$S$11:$S$110)/AS$5)*100,0)&amp;"% Mixte ; "&amp;ROUND((SUMIF($U$11:$U$110,"Noir",$S$11:$S$110)/AS$5)*100,0)&amp;"% Noir","...% Blanc ; ...% Crème ; ...% Gris ;"&amp;CHAR(10)&amp;"...% Mauve ; ...% Mixte ; ...% Noir")</f>
        <v>...% Blanc ; ...% Crème ; ...% Gris ;
...% Mauve ; ...% Mixte ; ...% Noir</v>
      </c>
      <c r="AT9" s="15" t="str">
        <f>IF(COUNTA($Y$11:$Y$110)&gt;0,ROUND((SUMIF($Y$11:$Y$110,"Blanc",$W$11:$W$110)/AT$5)*100,0)&amp;"% Blanc ; "&amp;ROUND((SUMIF($Y$11:$Y$110,"Crème",$W$11:$W$110)/AT$5)*100,0)&amp;"% Crème ; "&amp;ROUND((SUMIF($Y$11:$Y$110,"Gris",$W$11:$W$110)/AT$5)*100,0)&amp;"% Gris ; "&amp;CHAR(10)&amp;ROUND((SUMIF($Y$11:$Y$110,"Mauve",$W$11:$W$110)/AT$5)*100,0)&amp;"% Mauve ; "&amp;ROUND((SUMIF($Y$11:$Y$110,"Mixte",$W$11:$W$110)/AT$5)*100,0)&amp;"% Mixte ; "&amp;ROUND((SUMIF($Y$11:$Y$110,"Noir",$W$11:$W$110)/AT$5)*100,0)&amp;"% Noir","...% Blanc ; ...% Crème ; ...% Gris ;"&amp;CHAR(10)&amp;"...% Mauve ; ...% Mixte ; ...% Noir")</f>
        <v>...% Blanc ; ...% Crème ; ...% Gris ;
...% Mauve ; ...% Mixte ; ...% Noir</v>
      </c>
      <c r="AU9" s="147" t="str">
        <f>IF(COUNTA($AC$11:$AC$110)&gt;0,ROUND((SUMIF($AC$11:$AC$110,"Blanc",$AA$11:$AA$110)/AU$5)*100,0)&amp;"% Blanc ; "&amp;ROUND((SUMIF($AC$11:$AC$110,"Crème",$AA$11:$AA$110)/AU$5)*100,0)&amp;"% Crème ; "&amp;ROUND((SUMIF($AC$11:$AC$110,"Gris",$AA$11:$AA$110)/AU$5)*100,0)&amp;"% Gris ; "&amp;CHAR(10)&amp;ROUND((SUMIF($AC$11:$AC$110,"Mauve",$AA$11:$AA$110)/AU$5)*100,0)&amp;"% Mauve ; "&amp;ROUND((SUMIF($AC$11:$AC$110,"Mixte",$AA$11:$AA$110)/AU$5)*100,0)&amp;"% Mixte ; "&amp;ROUND((SUMIF($AC$11:$AC$110,"Noir",$AA$11:$AA$110)/AU$5)*100,0)&amp;"% Noir","...% Blanc ; ...% Crème ; ...% Gris ;"&amp;CHAR(10)&amp;"...% Mauve ; ...% Mixte ; ...% Noir")</f>
        <v>...% Blanc ; ...% Crème ; ...% Gris ;
...% Mauve ; ...% Mixte ; ...% Noir</v>
      </c>
    </row>
    <row r="10" spans="1:48" ht="45.75" customHeight="1" thickBot="1" x14ac:dyDescent="0.25">
      <c r="A10" s="86" t="s">
        <v>51</v>
      </c>
      <c r="B10" s="87" t="s">
        <v>52</v>
      </c>
      <c r="C10" s="79" t="s">
        <v>53</v>
      </c>
      <c r="D10" s="82" t="s">
        <v>54</v>
      </c>
      <c r="E10" s="80" t="s">
        <v>55</v>
      </c>
      <c r="F10" s="81" t="s">
        <v>45</v>
      </c>
      <c r="G10" s="79" t="s">
        <v>53</v>
      </c>
      <c r="H10" s="82" t="s">
        <v>54</v>
      </c>
      <c r="I10" s="80" t="s">
        <v>55</v>
      </c>
      <c r="J10" s="81" t="s">
        <v>45</v>
      </c>
      <c r="K10" s="79" t="s">
        <v>53</v>
      </c>
      <c r="L10" s="82" t="s">
        <v>54</v>
      </c>
      <c r="M10" s="80" t="s">
        <v>55</v>
      </c>
      <c r="N10" s="81" t="s">
        <v>45</v>
      </c>
      <c r="O10" s="79" t="s">
        <v>53</v>
      </c>
      <c r="P10" s="82" t="s">
        <v>54</v>
      </c>
      <c r="Q10" s="80" t="s">
        <v>55</v>
      </c>
      <c r="R10" s="81" t="s">
        <v>45</v>
      </c>
      <c r="S10" s="79" t="s">
        <v>53</v>
      </c>
      <c r="T10" s="82" t="s">
        <v>54</v>
      </c>
      <c r="U10" s="80" t="s">
        <v>55</v>
      </c>
      <c r="V10" s="81" t="s">
        <v>45</v>
      </c>
      <c r="W10" s="79" t="s">
        <v>53</v>
      </c>
      <c r="X10" s="82" t="s">
        <v>54</v>
      </c>
      <c r="Y10" s="80" t="s">
        <v>55</v>
      </c>
      <c r="Z10" s="81" t="s">
        <v>45</v>
      </c>
      <c r="AA10" s="79" t="s">
        <v>53</v>
      </c>
      <c r="AB10" s="82" t="s">
        <v>54</v>
      </c>
      <c r="AC10" s="80" t="s">
        <v>55</v>
      </c>
      <c r="AD10" s="81" t="s">
        <v>45</v>
      </c>
      <c r="AE10" s="49" t="s">
        <v>56</v>
      </c>
      <c r="AF10" s="49" t="s">
        <v>57</v>
      </c>
      <c r="AG10" s="49" t="s">
        <v>58</v>
      </c>
      <c r="AH10" s="49" t="s">
        <v>59</v>
      </c>
      <c r="AI10" s="49" t="s">
        <v>60</v>
      </c>
      <c r="AJ10" s="49" t="s">
        <v>61</v>
      </c>
      <c r="AK10" s="49" t="s">
        <v>62</v>
      </c>
    </row>
    <row r="11" spans="1:48" ht="15" x14ac:dyDescent="0.2">
      <c r="A11" s="158">
        <v>1</v>
      </c>
      <c r="B11" s="83">
        <v>1</v>
      </c>
      <c r="C11" s="17"/>
      <c r="D11" s="18"/>
      <c r="E11" s="19"/>
      <c r="F11" s="156"/>
      <c r="G11" s="17"/>
      <c r="H11" s="18"/>
      <c r="I11" s="19"/>
      <c r="J11" s="149"/>
      <c r="K11" s="17"/>
      <c r="L11" s="18"/>
      <c r="M11" s="19"/>
      <c r="N11" s="149"/>
      <c r="O11" s="17"/>
      <c r="P11" s="18"/>
      <c r="Q11" s="19"/>
      <c r="R11" s="149"/>
      <c r="S11" s="17"/>
      <c r="T11" s="18"/>
      <c r="U11" s="19"/>
      <c r="V11" s="149"/>
      <c r="W11" s="17"/>
      <c r="X11" s="18"/>
      <c r="Y11" s="19"/>
      <c r="Z11" s="149"/>
      <c r="AA11" s="17"/>
      <c r="AB11" s="18"/>
      <c r="AC11" s="19"/>
      <c r="AD11" s="149"/>
      <c r="AE11" s="50" t="str">
        <f>IF((C11+F11)&gt;0,1,"")</f>
        <v/>
      </c>
      <c r="AF11" s="50" t="str">
        <f t="shared" ref="AF11:AF42" si="0">IF((G11+J11)&gt;0,1,"")</f>
        <v/>
      </c>
      <c r="AG11" s="50" t="str">
        <f>IF((K11+N11)&gt;0,1,"")</f>
        <v/>
      </c>
      <c r="AH11" s="50" t="str">
        <f>IF((O11+R11)&gt;0,1,"")</f>
        <v/>
      </c>
      <c r="AI11" s="50" t="str">
        <f>IF((S11+V11)&gt;0,1,"")</f>
        <v/>
      </c>
      <c r="AJ11" s="50" t="str">
        <f>IF((W11+Z11)&gt;0,1,"")</f>
        <v/>
      </c>
      <c r="AK11" s="50" t="str">
        <f>IF((AA11+AD11)&gt;0,1,"")</f>
        <v/>
      </c>
    </row>
    <row r="12" spans="1:48" ht="20.100000000000001" customHeight="1" x14ac:dyDescent="0.2">
      <c r="A12" s="159"/>
      <c r="B12" s="84">
        <v>2</v>
      </c>
      <c r="C12" s="21"/>
      <c r="D12" s="22"/>
      <c r="E12" s="23"/>
      <c r="F12" s="30"/>
      <c r="G12" s="21"/>
      <c r="H12" s="22"/>
      <c r="I12" s="23"/>
      <c r="J12" s="30"/>
      <c r="K12" s="21"/>
      <c r="L12" s="22"/>
      <c r="M12" s="23"/>
      <c r="N12" s="30"/>
      <c r="O12" s="21"/>
      <c r="P12" s="22"/>
      <c r="Q12" s="23"/>
      <c r="R12" s="30"/>
      <c r="S12" s="21"/>
      <c r="T12" s="22"/>
      <c r="U12" s="23"/>
      <c r="V12" s="30"/>
      <c r="W12" s="21"/>
      <c r="X12" s="22"/>
      <c r="Y12" s="23"/>
      <c r="Z12" s="30"/>
      <c r="AA12" s="21"/>
      <c r="AB12" s="22"/>
      <c r="AC12" s="23"/>
      <c r="AD12" s="30"/>
      <c r="AE12" s="51" t="str">
        <f t="shared" ref="AE12:AE75" si="1">IF((C12+F12)&gt;0,1,"")</f>
        <v/>
      </c>
      <c r="AF12" s="51" t="str">
        <f t="shared" si="0"/>
        <v/>
      </c>
      <c r="AG12" s="51" t="str">
        <f t="shared" ref="AG12:AG75" si="2">IF((K12+N12)&gt;0,1,"")</f>
        <v/>
      </c>
      <c r="AH12" s="51" t="str">
        <f t="shared" ref="AH12:AH75" si="3">IF((O12+R12)&gt;0,1,"")</f>
        <v/>
      </c>
      <c r="AI12" s="51" t="str">
        <f t="shared" ref="AI12:AI75" si="4">IF((S12+V12)&gt;0,1,"")</f>
        <v/>
      </c>
      <c r="AJ12" s="51" t="str">
        <f t="shared" ref="AJ12:AJ75" si="5">IF((W12+Z12)&gt;0,1,"")</f>
        <v/>
      </c>
      <c r="AK12" s="51" t="str">
        <f t="shared" ref="AK12:AK75" si="6">IF((AA12+AD12)&gt;0,1,"")</f>
        <v/>
      </c>
    </row>
    <row r="13" spans="1:48" ht="20.100000000000001" customHeight="1" x14ac:dyDescent="0.2">
      <c r="A13" s="159"/>
      <c r="B13" s="84">
        <v>3</v>
      </c>
      <c r="C13" s="21"/>
      <c r="D13" s="22"/>
      <c r="E13" s="23"/>
      <c r="F13" s="30"/>
      <c r="G13" s="21"/>
      <c r="H13" s="22"/>
      <c r="I13" s="23"/>
      <c r="J13" s="30"/>
      <c r="K13" s="21"/>
      <c r="L13" s="22"/>
      <c r="M13" s="23"/>
      <c r="N13" s="30"/>
      <c r="O13" s="21"/>
      <c r="P13" s="22"/>
      <c r="Q13" s="23"/>
      <c r="R13" s="30"/>
      <c r="S13" s="21"/>
      <c r="T13" s="22"/>
      <c r="U13" s="23"/>
      <c r="V13" s="30"/>
      <c r="W13" s="21"/>
      <c r="X13" s="22"/>
      <c r="Y13" s="23"/>
      <c r="Z13" s="30"/>
      <c r="AA13" s="21"/>
      <c r="AB13" s="22"/>
      <c r="AC13" s="23"/>
      <c r="AD13" s="30"/>
      <c r="AE13" s="51" t="str">
        <f t="shared" si="1"/>
        <v/>
      </c>
      <c r="AF13" s="51" t="str">
        <f t="shared" si="0"/>
        <v/>
      </c>
      <c r="AG13" s="51" t="str">
        <f t="shared" si="2"/>
        <v/>
      </c>
      <c r="AH13" s="51" t="str">
        <f t="shared" si="3"/>
        <v/>
      </c>
      <c r="AI13" s="51" t="str">
        <f t="shared" si="4"/>
        <v/>
      </c>
      <c r="AJ13" s="51" t="str">
        <f t="shared" si="5"/>
        <v/>
      </c>
      <c r="AK13" s="51" t="str">
        <f t="shared" si="6"/>
        <v/>
      </c>
    </row>
    <row r="14" spans="1:48" ht="20.100000000000001" customHeight="1" x14ac:dyDescent="0.2">
      <c r="A14" s="159"/>
      <c r="B14" s="84">
        <v>4</v>
      </c>
      <c r="C14" s="21"/>
      <c r="D14" s="22"/>
      <c r="E14" s="23"/>
      <c r="F14" s="30"/>
      <c r="G14" s="21"/>
      <c r="H14" s="22"/>
      <c r="I14" s="23"/>
      <c r="J14" s="30"/>
      <c r="K14" s="21"/>
      <c r="L14" s="22"/>
      <c r="M14" s="23"/>
      <c r="N14" s="30"/>
      <c r="O14" s="21"/>
      <c r="P14" s="22"/>
      <c r="Q14" s="23"/>
      <c r="R14" s="30"/>
      <c r="S14" s="21"/>
      <c r="T14" s="22"/>
      <c r="U14" s="23"/>
      <c r="V14" s="30"/>
      <c r="W14" s="21"/>
      <c r="X14" s="22"/>
      <c r="Y14" s="23"/>
      <c r="Z14" s="30"/>
      <c r="AA14" s="21"/>
      <c r="AB14" s="22"/>
      <c r="AC14" s="23"/>
      <c r="AD14" s="30"/>
      <c r="AE14" s="51" t="str">
        <f t="shared" si="1"/>
        <v/>
      </c>
      <c r="AF14" s="51" t="str">
        <f t="shared" si="0"/>
        <v/>
      </c>
      <c r="AG14" s="51" t="str">
        <f t="shared" si="2"/>
        <v/>
      </c>
      <c r="AH14" s="51" t="str">
        <f t="shared" si="3"/>
        <v/>
      </c>
      <c r="AI14" s="51" t="str">
        <f t="shared" si="4"/>
        <v/>
      </c>
      <c r="AJ14" s="51" t="str">
        <f t="shared" si="5"/>
        <v/>
      </c>
      <c r="AK14" s="51" t="str">
        <f t="shared" si="6"/>
        <v/>
      </c>
    </row>
    <row r="15" spans="1:48" ht="20.100000000000001" customHeight="1" x14ac:dyDescent="0.2">
      <c r="A15" s="159"/>
      <c r="B15" s="84">
        <v>5</v>
      </c>
      <c r="C15" s="21"/>
      <c r="D15" s="22"/>
      <c r="E15" s="23"/>
      <c r="F15" s="30"/>
      <c r="G15" s="21"/>
      <c r="H15" s="22"/>
      <c r="I15" s="23"/>
      <c r="J15" s="30"/>
      <c r="K15" s="21"/>
      <c r="L15" s="22"/>
      <c r="M15" s="23"/>
      <c r="N15" s="30"/>
      <c r="O15" s="21"/>
      <c r="P15" s="22"/>
      <c r="Q15" s="23"/>
      <c r="R15" s="30"/>
      <c r="S15" s="21"/>
      <c r="T15" s="22"/>
      <c r="U15" s="23"/>
      <c r="V15" s="30"/>
      <c r="W15" s="21"/>
      <c r="X15" s="22"/>
      <c r="Y15" s="23"/>
      <c r="Z15" s="30"/>
      <c r="AA15" s="21"/>
      <c r="AB15" s="22"/>
      <c r="AC15" s="23"/>
      <c r="AD15" s="30"/>
      <c r="AE15" s="51" t="str">
        <f t="shared" si="1"/>
        <v/>
      </c>
      <c r="AF15" s="51" t="str">
        <f t="shared" si="0"/>
        <v/>
      </c>
      <c r="AG15" s="51" t="str">
        <f t="shared" si="2"/>
        <v/>
      </c>
      <c r="AH15" s="51" t="str">
        <f t="shared" si="3"/>
        <v/>
      </c>
      <c r="AI15" s="51" t="str">
        <f t="shared" si="4"/>
        <v/>
      </c>
      <c r="AJ15" s="51" t="str">
        <f t="shared" si="5"/>
        <v/>
      </c>
      <c r="AK15" s="51" t="str">
        <f t="shared" si="6"/>
        <v/>
      </c>
    </row>
    <row r="16" spans="1:48" ht="20.100000000000001" customHeight="1" x14ac:dyDescent="0.2">
      <c r="A16" s="159"/>
      <c r="B16" s="84">
        <v>6</v>
      </c>
      <c r="C16" s="21"/>
      <c r="D16" s="22"/>
      <c r="E16" s="23"/>
      <c r="F16" s="30"/>
      <c r="G16" s="21"/>
      <c r="H16" s="22"/>
      <c r="I16" s="23"/>
      <c r="J16" s="30"/>
      <c r="K16" s="21"/>
      <c r="L16" s="22"/>
      <c r="M16" s="23"/>
      <c r="N16" s="30"/>
      <c r="O16" s="21"/>
      <c r="P16" s="22"/>
      <c r="Q16" s="23"/>
      <c r="R16" s="30"/>
      <c r="S16" s="21"/>
      <c r="T16" s="22"/>
      <c r="U16" s="23"/>
      <c r="V16" s="30"/>
      <c r="W16" s="21"/>
      <c r="X16" s="22"/>
      <c r="Y16" s="23"/>
      <c r="Z16" s="30"/>
      <c r="AA16" s="21"/>
      <c r="AB16" s="22"/>
      <c r="AC16" s="23"/>
      <c r="AD16" s="30"/>
      <c r="AE16" s="51" t="str">
        <f t="shared" si="1"/>
        <v/>
      </c>
      <c r="AF16" s="51" t="str">
        <f t="shared" si="0"/>
        <v/>
      </c>
      <c r="AG16" s="51" t="str">
        <f t="shared" si="2"/>
        <v/>
      </c>
      <c r="AH16" s="51" t="str">
        <f t="shared" si="3"/>
        <v/>
      </c>
      <c r="AI16" s="51" t="str">
        <f t="shared" si="4"/>
        <v/>
      </c>
      <c r="AJ16" s="51" t="str">
        <f t="shared" si="5"/>
        <v/>
      </c>
      <c r="AK16" s="51" t="str">
        <f t="shared" si="6"/>
        <v/>
      </c>
    </row>
    <row r="17" spans="1:37" ht="20.100000000000001" customHeight="1" x14ac:dyDescent="0.2">
      <c r="A17" s="159"/>
      <c r="B17" s="84">
        <v>7</v>
      </c>
      <c r="C17" s="21"/>
      <c r="D17" s="22"/>
      <c r="E17" s="23"/>
      <c r="F17" s="30"/>
      <c r="G17" s="21"/>
      <c r="H17" s="22"/>
      <c r="I17" s="23"/>
      <c r="J17" s="30"/>
      <c r="K17" s="21"/>
      <c r="L17" s="22"/>
      <c r="M17" s="23"/>
      <c r="N17" s="30"/>
      <c r="O17" s="21"/>
      <c r="P17" s="22"/>
      <c r="Q17" s="23"/>
      <c r="R17" s="30"/>
      <c r="S17" s="21"/>
      <c r="T17" s="22"/>
      <c r="U17" s="23"/>
      <c r="V17" s="30"/>
      <c r="W17" s="21"/>
      <c r="X17" s="22"/>
      <c r="Y17" s="23"/>
      <c r="Z17" s="30"/>
      <c r="AA17" s="21"/>
      <c r="AB17" s="22"/>
      <c r="AC17" s="23"/>
      <c r="AD17" s="30"/>
      <c r="AE17" s="51" t="str">
        <f t="shared" si="1"/>
        <v/>
      </c>
      <c r="AF17" s="51" t="str">
        <f t="shared" si="0"/>
        <v/>
      </c>
      <c r="AG17" s="51" t="str">
        <f t="shared" si="2"/>
        <v/>
      </c>
      <c r="AH17" s="51" t="str">
        <f t="shared" si="3"/>
        <v/>
      </c>
      <c r="AI17" s="51" t="str">
        <f t="shared" si="4"/>
        <v/>
      </c>
      <c r="AJ17" s="51" t="str">
        <f t="shared" si="5"/>
        <v/>
      </c>
      <c r="AK17" s="51" t="str">
        <f t="shared" si="6"/>
        <v/>
      </c>
    </row>
    <row r="18" spans="1:37" ht="20.100000000000001" customHeight="1" x14ac:dyDescent="0.2">
      <c r="A18" s="159"/>
      <c r="B18" s="84">
        <v>8</v>
      </c>
      <c r="C18" s="21"/>
      <c r="D18" s="22"/>
      <c r="E18" s="23"/>
      <c r="F18" s="30"/>
      <c r="G18" s="21"/>
      <c r="H18" s="22"/>
      <c r="I18" s="23"/>
      <c r="J18" s="30"/>
      <c r="K18" s="21"/>
      <c r="L18" s="22"/>
      <c r="M18" s="23"/>
      <c r="N18" s="30"/>
      <c r="O18" s="21"/>
      <c r="P18" s="22"/>
      <c r="Q18" s="23"/>
      <c r="R18" s="30"/>
      <c r="S18" s="21"/>
      <c r="T18" s="22"/>
      <c r="U18" s="23"/>
      <c r="V18" s="30"/>
      <c r="W18" s="21"/>
      <c r="X18" s="22"/>
      <c r="Y18" s="23"/>
      <c r="Z18" s="30"/>
      <c r="AA18" s="21"/>
      <c r="AB18" s="22"/>
      <c r="AC18" s="23"/>
      <c r="AD18" s="30"/>
      <c r="AE18" s="51" t="str">
        <f t="shared" si="1"/>
        <v/>
      </c>
      <c r="AF18" s="51" t="str">
        <f t="shared" si="0"/>
        <v/>
      </c>
      <c r="AG18" s="51" t="str">
        <f t="shared" si="2"/>
        <v/>
      </c>
      <c r="AH18" s="51" t="str">
        <f t="shared" si="3"/>
        <v/>
      </c>
      <c r="AI18" s="51" t="str">
        <f t="shared" si="4"/>
        <v/>
      </c>
      <c r="AJ18" s="51" t="str">
        <f t="shared" si="5"/>
        <v/>
      </c>
      <c r="AK18" s="51" t="str">
        <f t="shared" si="6"/>
        <v/>
      </c>
    </row>
    <row r="19" spans="1:37" ht="20.100000000000001" customHeight="1" x14ac:dyDescent="0.2">
      <c r="A19" s="159"/>
      <c r="B19" s="84">
        <v>9</v>
      </c>
      <c r="C19" s="21"/>
      <c r="D19" s="22"/>
      <c r="E19" s="23"/>
      <c r="F19" s="30"/>
      <c r="G19" s="21"/>
      <c r="H19" s="22"/>
      <c r="I19" s="23"/>
      <c r="J19" s="30"/>
      <c r="K19" s="21"/>
      <c r="L19" s="22"/>
      <c r="M19" s="23"/>
      <c r="N19" s="30"/>
      <c r="O19" s="21"/>
      <c r="P19" s="22"/>
      <c r="Q19" s="23"/>
      <c r="R19" s="30"/>
      <c r="S19" s="21"/>
      <c r="T19" s="22"/>
      <c r="U19" s="23"/>
      <c r="V19" s="30"/>
      <c r="W19" s="21"/>
      <c r="X19" s="22"/>
      <c r="Y19" s="23"/>
      <c r="Z19" s="30"/>
      <c r="AA19" s="21"/>
      <c r="AB19" s="22"/>
      <c r="AC19" s="23"/>
      <c r="AD19" s="30"/>
      <c r="AE19" s="51" t="str">
        <f t="shared" si="1"/>
        <v/>
      </c>
      <c r="AF19" s="51" t="str">
        <f t="shared" si="0"/>
        <v/>
      </c>
      <c r="AG19" s="51" t="str">
        <f t="shared" si="2"/>
        <v/>
      </c>
      <c r="AH19" s="51" t="str">
        <f t="shared" si="3"/>
        <v/>
      </c>
      <c r="AI19" s="51" t="str">
        <f t="shared" si="4"/>
        <v/>
      </c>
      <c r="AJ19" s="51" t="str">
        <f t="shared" si="5"/>
        <v/>
      </c>
      <c r="AK19" s="51" t="str">
        <f t="shared" si="6"/>
        <v/>
      </c>
    </row>
    <row r="20" spans="1:37" ht="20.100000000000001" customHeight="1" thickBot="1" x14ac:dyDescent="0.25">
      <c r="A20" s="160"/>
      <c r="B20" s="85">
        <v>10</v>
      </c>
      <c r="C20" s="25"/>
      <c r="D20" s="26"/>
      <c r="E20" s="27"/>
      <c r="F20" s="28"/>
      <c r="G20" s="25"/>
      <c r="H20" s="26"/>
      <c r="I20" s="27"/>
      <c r="J20" s="28"/>
      <c r="K20" s="25"/>
      <c r="L20" s="26"/>
      <c r="M20" s="27"/>
      <c r="N20" s="28"/>
      <c r="O20" s="25"/>
      <c r="P20" s="26"/>
      <c r="Q20" s="27"/>
      <c r="R20" s="28"/>
      <c r="S20" s="25"/>
      <c r="T20" s="26"/>
      <c r="U20" s="27"/>
      <c r="V20" s="28"/>
      <c r="W20" s="25"/>
      <c r="X20" s="26"/>
      <c r="Y20" s="27"/>
      <c r="Z20" s="28"/>
      <c r="AA20" s="25"/>
      <c r="AB20" s="26"/>
      <c r="AC20" s="27"/>
      <c r="AD20" s="28"/>
      <c r="AE20" s="52" t="str">
        <f t="shared" si="1"/>
        <v/>
      </c>
      <c r="AF20" s="52" t="str">
        <f t="shared" si="0"/>
        <v/>
      </c>
      <c r="AG20" s="52" t="str">
        <f t="shared" si="2"/>
        <v/>
      </c>
      <c r="AH20" s="52" t="str">
        <f t="shared" si="3"/>
        <v/>
      </c>
      <c r="AI20" s="52" t="str">
        <f t="shared" si="4"/>
        <v/>
      </c>
      <c r="AJ20" s="52" t="str">
        <f t="shared" si="5"/>
        <v/>
      </c>
      <c r="AK20" s="52" t="str">
        <f t="shared" si="6"/>
        <v/>
      </c>
    </row>
    <row r="21" spans="1:37" ht="20.100000000000001" customHeight="1" x14ac:dyDescent="0.2">
      <c r="A21" s="158">
        <v>2</v>
      </c>
      <c r="B21" s="16">
        <v>1</v>
      </c>
      <c r="C21" s="17"/>
      <c r="D21" s="18"/>
      <c r="E21" s="19"/>
      <c r="F21" s="156"/>
      <c r="G21" s="17"/>
      <c r="H21" s="18"/>
      <c r="I21" s="19"/>
      <c r="J21" s="149"/>
      <c r="K21" s="17"/>
      <c r="L21" s="18"/>
      <c r="M21" s="19"/>
      <c r="N21" s="149"/>
      <c r="O21" s="17"/>
      <c r="P21" s="18"/>
      <c r="Q21" s="19"/>
      <c r="R21" s="149"/>
      <c r="S21" s="17"/>
      <c r="T21" s="18"/>
      <c r="U21" s="19"/>
      <c r="V21" s="149"/>
      <c r="W21" s="17"/>
      <c r="X21" s="18"/>
      <c r="Y21" s="19"/>
      <c r="Z21" s="149"/>
      <c r="AA21" s="17"/>
      <c r="AB21" s="18"/>
      <c r="AC21" s="19"/>
      <c r="AD21" s="149"/>
      <c r="AE21" s="50" t="str">
        <f t="shared" si="1"/>
        <v/>
      </c>
      <c r="AF21" s="50" t="str">
        <f t="shared" si="0"/>
        <v/>
      </c>
      <c r="AG21" s="50" t="str">
        <f t="shared" si="2"/>
        <v/>
      </c>
      <c r="AH21" s="50" t="str">
        <f t="shared" si="3"/>
        <v/>
      </c>
      <c r="AI21" s="50" t="str">
        <f t="shared" si="4"/>
        <v/>
      </c>
      <c r="AJ21" s="50" t="str">
        <f t="shared" si="5"/>
        <v/>
      </c>
      <c r="AK21" s="50" t="str">
        <f t="shared" si="6"/>
        <v/>
      </c>
    </row>
    <row r="22" spans="1:37" ht="20.100000000000001" customHeight="1" x14ac:dyDescent="0.2">
      <c r="A22" s="159"/>
      <c r="B22" s="20">
        <v>2</v>
      </c>
      <c r="C22" s="21"/>
      <c r="D22" s="22"/>
      <c r="E22" s="23"/>
      <c r="F22" s="30"/>
      <c r="G22" s="21"/>
      <c r="H22" s="22"/>
      <c r="I22" s="23"/>
      <c r="J22" s="30"/>
      <c r="K22" s="21"/>
      <c r="L22" s="22"/>
      <c r="M22" s="23"/>
      <c r="N22" s="30"/>
      <c r="O22" s="21"/>
      <c r="P22" s="22"/>
      <c r="Q22" s="23"/>
      <c r="R22" s="30"/>
      <c r="S22" s="21"/>
      <c r="T22" s="22"/>
      <c r="U22" s="23"/>
      <c r="V22" s="30"/>
      <c r="W22" s="21"/>
      <c r="X22" s="22"/>
      <c r="Y22" s="23"/>
      <c r="Z22" s="30"/>
      <c r="AA22" s="21"/>
      <c r="AB22" s="22"/>
      <c r="AC22" s="23"/>
      <c r="AD22" s="30"/>
      <c r="AE22" s="51" t="str">
        <f t="shared" si="1"/>
        <v/>
      </c>
      <c r="AF22" s="51" t="str">
        <f t="shared" si="0"/>
        <v/>
      </c>
      <c r="AG22" s="51" t="str">
        <f t="shared" si="2"/>
        <v/>
      </c>
      <c r="AH22" s="51" t="str">
        <f t="shared" si="3"/>
        <v/>
      </c>
      <c r="AI22" s="51" t="str">
        <f t="shared" si="4"/>
        <v/>
      </c>
      <c r="AJ22" s="51" t="str">
        <f t="shared" si="5"/>
        <v/>
      </c>
      <c r="AK22" s="51" t="str">
        <f t="shared" si="6"/>
        <v/>
      </c>
    </row>
    <row r="23" spans="1:37" ht="20.100000000000001" customHeight="1" x14ac:dyDescent="0.2">
      <c r="A23" s="159"/>
      <c r="B23" s="20">
        <v>3</v>
      </c>
      <c r="C23" s="21"/>
      <c r="D23" s="22"/>
      <c r="E23" s="23"/>
      <c r="F23" s="30"/>
      <c r="G23" s="21"/>
      <c r="H23" s="22"/>
      <c r="I23" s="23"/>
      <c r="J23" s="30"/>
      <c r="K23" s="21"/>
      <c r="L23" s="22"/>
      <c r="M23" s="23"/>
      <c r="N23" s="30"/>
      <c r="O23" s="21"/>
      <c r="P23" s="22"/>
      <c r="Q23" s="23"/>
      <c r="R23" s="30"/>
      <c r="S23" s="21"/>
      <c r="T23" s="22"/>
      <c r="U23" s="23"/>
      <c r="V23" s="30"/>
      <c r="W23" s="21"/>
      <c r="X23" s="22"/>
      <c r="Y23" s="23"/>
      <c r="Z23" s="30"/>
      <c r="AA23" s="21"/>
      <c r="AB23" s="22"/>
      <c r="AC23" s="23"/>
      <c r="AD23" s="30"/>
      <c r="AE23" s="51" t="str">
        <f t="shared" si="1"/>
        <v/>
      </c>
      <c r="AF23" s="51" t="str">
        <f t="shared" si="0"/>
        <v/>
      </c>
      <c r="AG23" s="51" t="str">
        <f t="shared" si="2"/>
        <v/>
      </c>
      <c r="AH23" s="51" t="str">
        <f t="shared" si="3"/>
        <v/>
      </c>
      <c r="AI23" s="51" t="str">
        <f t="shared" si="4"/>
        <v/>
      </c>
      <c r="AJ23" s="51" t="str">
        <f t="shared" si="5"/>
        <v/>
      </c>
      <c r="AK23" s="51" t="str">
        <f t="shared" si="6"/>
        <v/>
      </c>
    </row>
    <row r="24" spans="1:37" ht="20.100000000000001" customHeight="1" x14ac:dyDescent="0.2">
      <c r="A24" s="159"/>
      <c r="B24" s="20">
        <v>4</v>
      </c>
      <c r="C24" s="21"/>
      <c r="D24" s="22"/>
      <c r="E24" s="23"/>
      <c r="F24" s="30"/>
      <c r="G24" s="21"/>
      <c r="H24" s="22"/>
      <c r="I24" s="23"/>
      <c r="J24" s="30"/>
      <c r="K24" s="21"/>
      <c r="L24" s="22"/>
      <c r="M24" s="23"/>
      <c r="N24" s="30"/>
      <c r="O24" s="21"/>
      <c r="P24" s="22"/>
      <c r="Q24" s="23"/>
      <c r="R24" s="30"/>
      <c r="S24" s="21"/>
      <c r="T24" s="22"/>
      <c r="U24" s="23"/>
      <c r="V24" s="30"/>
      <c r="W24" s="21"/>
      <c r="X24" s="22"/>
      <c r="Y24" s="23"/>
      <c r="Z24" s="30"/>
      <c r="AA24" s="21"/>
      <c r="AB24" s="22"/>
      <c r="AC24" s="23"/>
      <c r="AD24" s="30"/>
      <c r="AE24" s="51" t="str">
        <f t="shared" si="1"/>
        <v/>
      </c>
      <c r="AF24" s="51" t="str">
        <f t="shared" si="0"/>
        <v/>
      </c>
      <c r="AG24" s="51" t="str">
        <f t="shared" si="2"/>
        <v/>
      </c>
      <c r="AH24" s="51" t="str">
        <f t="shared" si="3"/>
        <v/>
      </c>
      <c r="AI24" s="51" t="str">
        <f t="shared" si="4"/>
        <v/>
      </c>
      <c r="AJ24" s="51" t="str">
        <f t="shared" si="5"/>
        <v/>
      </c>
      <c r="AK24" s="51" t="str">
        <f t="shared" si="6"/>
        <v/>
      </c>
    </row>
    <row r="25" spans="1:37" ht="20.100000000000001" customHeight="1" x14ac:dyDescent="0.2">
      <c r="A25" s="159"/>
      <c r="B25" s="20">
        <v>5</v>
      </c>
      <c r="C25" s="21"/>
      <c r="D25" s="22"/>
      <c r="E25" s="23"/>
      <c r="F25" s="30"/>
      <c r="G25" s="21"/>
      <c r="H25" s="22"/>
      <c r="I25" s="23"/>
      <c r="J25" s="30"/>
      <c r="K25" s="21"/>
      <c r="L25" s="22"/>
      <c r="M25" s="23"/>
      <c r="N25" s="30"/>
      <c r="O25" s="21"/>
      <c r="P25" s="22"/>
      <c r="Q25" s="23"/>
      <c r="R25" s="30"/>
      <c r="S25" s="21"/>
      <c r="T25" s="22"/>
      <c r="U25" s="23"/>
      <c r="V25" s="30"/>
      <c r="W25" s="21"/>
      <c r="X25" s="22"/>
      <c r="Y25" s="23"/>
      <c r="Z25" s="30"/>
      <c r="AA25" s="21"/>
      <c r="AB25" s="22"/>
      <c r="AC25" s="23"/>
      <c r="AD25" s="30"/>
      <c r="AE25" s="51" t="str">
        <f t="shared" si="1"/>
        <v/>
      </c>
      <c r="AF25" s="51" t="str">
        <f t="shared" si="0"/>
        <v/>
      </c>
      <c r="AG25" s="51" t="str">
        <f t="shared" si="2"/>
        <v/>
      </c>
      <c r="AH25" s="51" t="str">
        <f t="shared" si="3"/>
        <v/>
      </c>
      <c r="AI25" s="51" t="str">
        <f t="shared" si="4"/>
        <v/>
      </c>
      <c r="AJ25" s="51" t="str">
        <f t="shared" si="5"/>
        <v/>
      </c>
      <c r="AK25" s="51" t="str">
        <f t="shared" si="6"/>
        <v/>
      </c>
    </row>
    <row r="26" spans="1:37" ht="20.100000000000001" customHeight="1" x14ac:dyDescent="0.2">
      <c r="A26" s="159"/>
      <c r="B26" s="20">
        <v>6</v>
      </c>
      <c r="C26" s="21"/>
      <c r="D26" s="22"/>
      <c r="E26" s="23"/>
      <c r="F26" s="30"/>
      <c r="G26" s="21"/>
      <c r="H26" s="22"/>
      <c r="I26" s="23"/>
      <c r="J26" s="30"/>
      <c r="K26" s="21"/>
      <c r="L26" s="22"/>
      <c r="M26" s="23"/>
      <c r="N26" s="30"/>
      <c r="O26" s="21"/>
      <c r="P26" s="22"/>
      <c r="Q26" s="23"/>
      <c r="R26" s="30"/>
      <c r="S26" s="21"/>
      <c r="T26" s="22"/>
      <c r="U26" s="23"/>
      <c r="V26" s="30"/>
      <c r="W26" s="21"/>
      <c r="X26" s="22"/>
      <c r="Y26" s="23"/>
      <c r="Z26" s="30"/>
      <c r="AA26" s="21"/>
      <c r="AB26" s="22"/>
      <c r="AC26" s="23"/>
      <c r="AD26" s="30"/>
      <c r="AE26" s="51" t="str">
        <f t="shared" si="1"/>
        <v/>
      </c>
      <c r="AF26" s="51" t="str">
        <f t="shared" si="0"/>
        <v/>
      </c>
      <c r="AG26" s="51" t="str">
        <f t="shared" si="2"/>
        <v/>
      </c>
      <c r="AH26" s="51" t="str">
        <f t="shared" si="3"/>
        <v/>
      </c>
      <c r="AI26" s="51" t="str">
        <f t="shared" si="4"/>
        <v/>
      </c>
      <c r="AJ26" s="51" t="str">
        <f t="shared" si="5"/>
        <v/>
      </c>
      <c r="AK26" s="51" t="str">
        <f t="shared" si="6"/>
        <v/>
      </c>
    </row>
    <row r="27" spans="1:37" ht="20.100000000000001" customHeight="1" x14ac:dyDescent="0.2">
      <c r="A27" s="159"/>
      <c r="B27" s="20">
        <v>7</v>
      </c>
      <c r="C27" s="21"/>
      <c r="D27" s="22"/>
      <c r="E27" s="23"/>
      <c r="F27" s="30"/>
      <c r="G27" s="21"/>
      <c r="H27" s="22"/>
      <c r="I27" s="23"/>
      <c r="J27" s="30"/>
      <c r="K27" s="21"/>
      <c r="L27" s="22"/>
      <c r="M27" s="23"/>
      <c r="N27" s="30"/>
      <c r="O27" s="21"/>
      <c r="P27" s="22"/>
      <c r="Q27" s="23"/>
      <c r="R27" s="30"/>
      <c r="S27" s="21"/>
      <c r="T27" s="22"/>
      <c r="U27" s="23"/>
      <c r="V27" s="30"/>
      <c r="W27" s="21"/>
      <c r="X27" s="22"/>
      <c r="Y27" s="23"/>
      <c r="Z27" s="30"/>
      <c r="AA27" s="21"/>
      <c r="AB27" s="22"/>
      <c r="AC27" s="23"/>
      <c r="AD27" s="30"/>
      <c r="AE27" s="51" t="str">
        <f t="shared" si="1"/>
        <v/>
      </c>
      <c r="AF27" s="51" t="str">
        <f t="shared" si="0"/>
        <v/>
      </c>
      <c r="AG27" s="51" t="str">
        <f t="shared" si="2"/>
        <v/>
      </c>
      <c r="AH27" s="51" t="str">
        <f t="shared" si="3"/>
        <v/>
      </c>
      <c r="AI27" s="51" t="str">
        <f t="shared" si="4"/>
        <v/>
      </c>
      <c r="AJ27" s="51" t="str">
        <f t="shared" si="5"/>
        <v/>
      </c>
      <c r="AK27" s="51" t="str">
        <f t="shared" si="6"/>
        <v/>
      </c>
    </row>
    <row r="28" spans="1:37" ht="20.100000000000001" customHeight="1" x14ac:dyDescent="0.2">
      <c r="A28" s="159"/>
      <c r="B28" s="20">
        <v>8</v>
      </c>
      <c r="C28" s="21"/>
      <c r="D28" s="22"/>
      <c r="E28" s="23"/>
      <c r="F28" s="30"/>
      <c r="G28" s="21"/>
      <c r="H28" s="22"/>
      <c r="I28" s="23"/>
      <c r="J28" s="30"/>
      <c r="K28" s="21"/>
      <c r="L28" s="22"/>
      <c r="M28" s="23"/>
      <c r="N28" s="30"/>
      <c r="O28" s="21"/>
      <c r="P28" s="22"/>
      <c r="Q28" s="23"/>
      <c r="R28" s="30"/>
      <c r="S28" s="21"/>
      <c r="T28" s="22"/>
      <c r="U28" s="23"/>
      <c r="V28" s="30"/>
      <c r="W28" s="21"/>
      <c r="X28" s="22"/>
      <c r="Y28" s="23"/>
      <c r="Z28" s="30"/>
      <c r="AA28" s="21"/>
      <c r="AB28" s="22"/>
      <c r="AC28" s="23"/>
      <c r="AD28" s="30"/>
      <c r="AE28" s="51" t="str">
        <f t="shared" si="1"/>
        <v/>
      </c>
      <c r="AF28" s="51" t="str">
        <f t="shared" si="0"/>
        <v/>
      </c>
      <c r="AG28" s="51" t="str">
        <f t="shared" si="2"/>
        <v/>
      </c>
      <c r="AH28" s="51" t="str">
        <f t="shared" si="3"/>
        <v/>
      </c>
      <c r="AI28" s="51" t="str">
        <f t="shared" si="4"/>
        <v/>
      </c>
      <c r="AJ28" s="51" t="str">
        <f t="shared" si="5"/>
        <v/>
      </c>
      <c r="AK28" s="51" t="str">
        <f t="shared" si="6"/>
        <v/>
      </c>
    </row>
    <row r="29" spans="1:37" ht="20.100000000000001" customHeight="1" x14ac:dyDescent="0.2">
      <c r="A29" s="159"/>
      <c r="B29" s="20">
        <v>9</v>
      </c>
      <c r="C29" s="21"/>
      <c r="D29" s="22"/>
      <c r="E29" s="23"/>
      <c r="F29" s="30"/>
      <c r="G29" s="21"/>
      <c r="H29" s="22"/>
      <c r="I29" s="23"/>
      <c r="J29" s="30"/>
      <c r="K29" s="21"/>
      <c r="L29" s="22"/>
      <c r="M29" s="23"/>
      <c r="N29" s="30"/>
      <c r="O29" s="21"/>
      <c r="P29" s="22"/>
      <c r="Q29" s="23"/>
      <c r="R29" s="30"/>
      <c r="S29" s="21"/>
      <c r="T29" s="22"/>
      <c r="U29" s="23"/>
      <c r="V29" s="30"/>
      <c r="W29" s="21"/>
      <c r="X29" s="22"/>
      <c r="Y29" s="23"/>
      <c r="Z29" s="30"/>
      <c r="AA29" s="21"/>
      <c r="AB29" s="22"/>
      <c r="AC29" s="23"/>
      <c r="AD29" s="30"/>
      <c r="AE29" s="51" t="str">
        <f t="shared" si="1"/>
        <v/>
      </c>
      <c r="AF29" s="51" t="str">
        <f t="shared" si="0"/>
        <v/>
      </c>
      <c r="AG29" s="51" t="str">
        <f t="shared" si="2"/>
        <v/>
      </c>
      <c r="AH29" s="51" t="str">
        <f t="shared" si="3"/>
        <v/>
      </c>
      <c r="AI29" s="51" t="str">
        <f t="shared" si="4"/>
        <v/>
      </c>
      <c r="AJ29" s="51" t="str">
        <f t="shared" si="5"/>
        <v/>
      </c>
      <c r="AK29" s="51" t="str">
        <f t="shared" si="6"/>
        <v/>
      </c>
    </row>
    <row r="30" spans="1:37" ht="20.100000000000001" customHeight="1" thickBot="1" x14ac:dyDescent="0.25">
      <c r="A30" s="160"/>
      <c r="B30" s="24">
        <v>10</v>
      </c>
      <c r="C30" s="25"/>
      <c r="D30" s="26"/>
      <c r="E30" s="27"/>
      <c r="F30" s="28"/>
      <c r="G30" s="25"/>
      <c r="H30" s="26"/>
      <c r="I30" s="27"/>
      <c r="J30" s="28"/>
      <c r="K30" s="25"/>
      <c r="L30" s="26"/>
      <c r="M30" s="27"/>
      <c r="N30" s="28"/>
      <c r="O30" s="25"/>
      <c r="P30" s="26"/>
      <c r="Q30" s="27"/>
      <c r="R30" s="28"/>
      <c r="S30" s="25"/>
      <c r="T30" s="26"/>
      <c r="U30" s="27"/>
      <c r="V30" s="28"/>
      <c r="W30" s="25"/>
      <c r="X30" s="26"/>
      <c r="Y30" s="27"/>
      <c r="Z30" s="28"/>
      <c r="AA30" s="25"/>
      <c r="AB30" s="26"/>
      <c r="AC30" s="27"/>
      <c r="AD30" s="28"/>
      <c r="AE30" s="52" t="str">
        <f t="shared" si="1"/>
        <v/>
      </c>
      <c r="AF30" s="52" t="str">
        <f t="shared" si="0"/>
        <v/>
      </c>
      <c r="AG30" s="52" t="str">
        <f t="shared" si="2"/>
        <v/>
      </c>
      <c r="AH30" s="52" t="str">
        <f t="shared" si="3"/>
        <v/>
      </c>
      <c r="AI30" s="52" t="str">
        <f t="shared" si="4"/>
        <v/>
      </c>
      <c r="AJ30" s="52" t="str">
        <f t="shared" si="5"/>
        <v/>
      </c>
      <c r="AK30" s="52" t="str">
        <f t="shared" si="6"/>
        <v/>
      </c>
    </row>
    <row r="31" spans="1:37" ht="20.100000000000001" customHeight="1" x14ac:dyDescent="0.2">
      <c r="A31" s="158">
        <v>3</v>
      </c>
      <c r="B31" s="16">
        <v>1</v>
      </c>
      <c r="C31" s="17"/>
      <c r="D31" s="18"/>
      <c r="E31" s="19"/>
      <c r="F31" s="156"/>
      <c r="G31" s="17"/>
      <c r="H31" s="18"/>
      <c r="I31" s="19"/>
      <c r="J31" s="149"/>
      <c r="K31" s="17"/>
      <c r="L31" s="18"/>
      <c r="M31" s="19"/>
      <c r="N31" s="149"/>
      <c r="O31" s="17"/>
      <c r="P31" s="18"/>
      <c r="Q31" s="19"/>
      <c r="R31" s="149"/>
      <c r="S31" s="17"/>
      <c r="T31" s="18"/>
      <c r="U31" s="19"/>
      <c r="V31" s="149"/>
      <c r="W31" s="17"/>
      <c r="X31" s="18"/>
      <c r="Y31" s="19"/>
      <c r="Z31" s="149"/>
      <c r="AA31" s="17"/>
      <c r="AB31" s="18"/>
      <c r="AC31" s="19"/>
      <c r="AD31" s="149"/>
      <c r="AE31" s="50" t="str">
        <f t="shared" si="1"/>
        <v/>
      </c>
      <c r="AF31" s="50" t="str">
        <f t="shared" si="0"/>
        <v/>
      </c>
      <c r="AG31" s="50" t="str">
        <f t="shared" si="2"/>
        <v/>
      </c>
      <c r="AH31" s="50" t="str">
        <f t="shared" si="3"/>
        <v/>
      </c>
      <c r="AI31" s="50" t="str">
        <f t="shared" si="4"/>
        <v/>
      </c>
      <c r="AJ31" s="50" t="str">
        <f t="shared" si="5"/>
        <v/>
      </c>
      <c r="AK31" s="50" t="str">
        <f t="shared" si="6"/>
        <v/>
      </c>
    </row>
    <row r="32" spans="1:37" ht="20.100000000000001" customHeight="1" x14ac:dyDescent="0.2">
      <c r="A32" s="159"/>
      <c r="B32" s="20">
        <v>2</v>
      </c>
      <c r="C32" s="21"/>
      <c r="D32" s="22"/>
      <c r="E32" s="23"/>
      <c r="F32" s="30"/>
      <c r="G32" s="21"/>
      <c r="H32" s="22"/>
      <c r="I32" s="23"/>
      <c r="J32" s="30"/>
      <c r="K32" s="21"/>
      <c r="L32" s="22"/>
      <c r="M32" s="23"/>
      <c r="N32" s="30"/>
      <c r="O32" s="21"/>
      <c r="P32" s="22"/>
      <c r="Q32" s="23"/>
      <c r="R32" s="30"/>
      <c r="S32" s="21"/>
      <c r="T32" s="22"/>
      <c r="U32" s="23"/>
      <c r="V32" s="30"/>
      <c r="W32" s="21"/>
      <c r="X32" s="22"/>
      <c r="Y32" s="23"/>
      <c r="Z32" s="30"/>
      <c r="AA32" s="21"/>
      <c r="AB32" s="22"/>
      <c r="AC32" s="23"/>
      <c r="AD32" s="30"/>
      <c r="AE32" s="51" t="str">
        <f t="shared" si="1"/>
        <v/>
      </c>
      <c r="AF32" s="51" t="str">
        <f t="shared" si="0"/>
        <v/>
      </c>
      <c r="AG32" s="51" t="str">
        <f t="shared" si="2"/>
        <v/>
      </c>
      <c r="AH32" s="51" t="str">
        <f t="shared" si="3"/>
        <v/>
      </c>
      <c r="AI32" s="51" t="str">
        <f t="shared" si="4"/>
        <v/>
      </c>
      <c r="AJ32" s="51" t="str">
        <f t="shared" si="5"/>
        <v/>
      </c>
      <c r="AK32" s="51" t="str">
        <f t="shared" si="6"/>
        <v/>
      </c>
    </row>
    <row r="33" spans="1:37" ht="20.100000000000001" customHeight="1" x14ac:dyDescent="0.2">
      <c r="A33" s="159"/>
      <c r="B33" s="20">
        <v>3</v>
      </c>
      <c r="C33" s="21"/>
      <c r="D33" s="22"/>
      <c r="E33" s="23"/>
      <c r="F33" s="30"/>
      <c r="G33" s="21"/>
      <c r="H33" s="22"/>
      <c r="I33" s="23"/>
      <c r="J33" s="30"/>
      <c r="K33" s="21"/>
      <c r="L33" s="22"/>
      <c r="M33" s="23"/>
      <c r="N33" s="30"/>
      <c r="O33" s="21"/>
      <c r="P33" s="22"/>
      <c r="Q33" s="23"/>
      <c r="R33" s="30"/>
      <c r="S33" s="21"/>
      <c r="T33" s="22"/>
      <c r="U33" s="23"/>
      <c r="V33" s="30"/>
      <c r="W33" s="21"/>
      <c r="X33" s="22"/>
      <c r="Y33" s="23"/>
      <c r="Z33" s="30"/>
      <c r="AA33" s="21"/>
      <c r="AB33" s="22"/>
      <c r="AC33" s="23"/>
      <c r="AD33" s="30"/>
      <c r="AE33" s="51" t="str">
        <f t="shared" si="1"/>
        <v/>
      </c>
      <c r="AF33" s="51" t="str">
        <f t="shared" si="0"/>
        <v/>
      </c>
      <c r="AG33" s="51" t="str">
        <f t="shared" si="2"/>
        <v/>
      </c>
      <c r="AH33" s="51" t="str">
        <f t="shared" si="3"/>
        <v/>
      </c>
      <c r="AI33" s="51" t="str">
        <f t="shared" si="4"/>
        <v/>
      </c>
      <c r="AJ33" s="51" t="str">
        <f t="shared" si="5"/>
        <v/>
      </c>
      <c r="AK33" s="51" t="str">
        <f t="shared" si="6"/>
        <v/>
      </c>
    </row>
    <row r="34" spans="1:37" ht="20.100000000000001" customHeight="1" x14ac:dyDescent="0.2">
      <c r="A34" s="159"/>
      <c r="B34" s="20">
        <v>4</v>
      </c>
      <c r="C34" s="21"/>
      <c r="D34" s="22"/>
      <c r="E34" s="23"/>
      <c r="F34" s="30"/>
      <c r="G34" s="21"/>
      <c r="H34" s="22"/>
      <c r="I34" s="23"/>
      <c r="J34" s="30"/>
      <c r="K34" s="21"/>
      <c r="L34" s="22"/>
      <c r="M34" s="23"/>
      <c r="N34" s="30"/>
      <c r="O34" s="21"/>
      <c r="P34" s="22"/>
      <c r="Q34" s="23"/>
      <c r="R34" s="30"/>
      <c r="S34" s="21"/>
      <c r="T34" s="22"/>
      <c r="U34" s="23"/>
      <c r="V34" s="30"/>
      <c r="W34" s="21"/>
      <c r="X34" s="22"/>
      <c r="Y34" s="23"/>
      <c r="Z34" s="30"/>
      <c r="AA34" s="21"/>
      <c r="AB34" s="22"/>
      <c r="AC34" s="23"/>
      <c r="AD34" s="30"/>
      <c r="AE34" s="51" t="str">
        <f t="shared" si="1"/>
        <v/>
      </c>
      <c r="AF34" s="51" t="str">
        <f t="shared" si="0"/>
        <v/>
      </c>
      <c r="AG34" s="51" t="str">
        <f t="shared" si="2"/>
        <v/>
      </c>
      <c r="AH34" s="51" t="str">
        <f t="shared" si="3"/>
        <v/>
      </c>
      <c r="AI34" s="51" t="str">
        <f t="shared" si="4"/>
        <v/>
      </c>
      <c r="AJ34" s="51" t="str">
        <f t="shared" si="5"/>
        <v/>
      </c>
      <c r="AK34" s="51" t="str">
        <f t="shared" si="6"/>
        <v/>
      </c>
    </row>
    <row r="35" spans="1:37" ht="20.100000000000001" customHeight="1" x14ac:dyDescent="0.2">
      <c r="A35" s="159"/>
      <c r="B35" s="20">
        <v>5</v>
      </c>
      <c r="C35" s="21"/>
      <c r="D35" s="22"/>
      <c r="E35" s="23"/>
      <c r="F35" s="30"/>
      <c r="G35" s="21"/>
      <c r="H35" s="22"/>
      <c r="I35" s="23"/>
      <c r="J35" s="30"/>
      <c r="K35" s="21"/>
      <c r="L35" s="22"/>
      <c r="M35" s="23"/>
      <c r="N35" s="30"/>
      <c r="O35" s="21"/>
      <c r="P35" s="22"/>
      <c r="Q35" s="23"/>
      <c r="R35" s="30"/>
      <c r="S35" s="21"/>
      <c r="T35" s="22"/>
      <c r="U35" s="23"/>
      <c r="V35" s="30"/>
      <c r="W35" s="21"/>
      <c r="X35" s="22"/>
      <c r="Y35" s="23"/>
      <c r="Z35" s="30"/>
      <c r="AA35" s="21"/>
      <c r="AB35" s="22"/>
      <c r="AC35" s="23"/>
      <c r="AD35" s="30"/>
      <c r="AE35" s="51" t="str">
        <f t="shared" si="1"/>
        <v/>
      </c>
      <c r="AF35" s="51" t="str">
        <f t="shared" si="0"/>
        <v/>
      </c>
      <c r="AG35" s="51" t="str">
        <f t="shared" si="2"/>
        <v/>
      </c>
      <c r="AH35" s="51" t="str">
        <f t="shared" si="3"/>
        <v/>
      </c>
      <c r="AI35" s="51" t="str">
        <f t="shared" si="4"/>
        <v/>
      </c>
      <c r="AJ35" s="51" t="str">
        <f t="shared" si="5"/>
        <v/>
      </c>
      <c r="AK35" s="51" t="str">
        <f t="shared" si="6"/>
        <v/>
      </c>
    </row>
    <row r="36" spans="1:37" ht="20.100000000000001" customHeight="1" x14ac:dyDescent="0.2">
      <c r="A36" s="159"/>
      <c r="B36" s="20">
        <v>6</v>
      </c>
      <c r="C36" s="21"/>
      <c r="D36" s="22"/>
      <c r="E36" s="23"/>
      <c r="F36" s="30"/>
      <c r="G36" s="21"/>
      <c r="H36" s="22"/>
      <c r="I36" s="23"/>
      <c r="J36" s="30"/>
      <c r="K36" s="21"/>
      <c r="L36" s="22"/>
      <c r="M36" s="23"/>
      <c r="N36" s="30"/>
      <c r="O36" s="21"/>
      <c r="P36" s="22"/>
      <c r="Q36" s="23"/>
      <c r="R36" s="30"/>
      <c r="S36" s="21"/>
      <c r="T36" s="22"/>
      <c r="U36" s="23"/>
      <c r="V36" s="30"/>
      <c r="W36" s="21"/>
      <c r="X36" s="22"/>
      <c r="Y36" s="23"/>
      <c r="Z36" s="30"/>
      <c r="AA36" s="21"/>
      <c r="AB36" s="22"/>
      <c r="AC36" s="23"/>
      <c r="AD36" s="30"/>
      <c r="AE36" s="51" t="str">
        <f t="shared" si="1"/>
        <v/>
      </c>
      <c r="AF36" s="51" t="str">
        <f t="shared" si="0"/>
        <v/>
      </c>
      <c r="AG36" s="51" t="str">
        <f t="shared" si="2"/>
        <v/>
      </c>
      <c r="AH36" s="51" t="str">
        <f t="shared" si="3"/>
        <v/>
      </c>
      <c r="AI36" s="51" t="str">
        <f t="shared" si="4"/>
        <v/>
      </c>
      <c r="AJ36" s="51" t="str">
        <f t="shared" si="5"/>
        <v/>
      </c>
      <c r="AK36" s="51" t="str">
        <f t="shared" si="6"/>
        <v/>
      </c>
    </row>
    <row r="37" spans="1:37" ht="20.100000000000001" customHeight="1" x14ac:dyDescent="0.2">
      <c r="A37" s="159"/>
      <c r="B37" s="20">
        <v>7</v>
      </c>
      <c r="C37" s="21"/>
      <c r="D37" s="22"/>
      <c r="E37" s="23"/>
      <c r="F37" s="30"/>
      <c r="G37" s="21"/>
      <c r="H37" s="22"/>
      <c r="I37" s="23"/>
      <c r="J37" s="30"/>
      <c r="K37" s="21"/>
      <c r="L37" s="22"/>
      <c r="M37" s="23"/>
      <c r="N37" s="30"/>
      <c r="O37" s="21"/>
      <c r="P37" s="22"/>
      <c r="Q37" s="23"/>
      <c r="R37" s="30"/>
      <c r="S37" s="21"/>
      <c r="T37" s="22"/>
      <c r="U37" s="23"/>
      <c r="V37" s="30"/>
      <c r="W37" s="21"/>
      <c r="X37" s="22"/>
      <c r="Y37" s="23"/>
      <c r="Z37" s="30"/>
      <c r="AA37" s="21"/>
      <c r="AB37" s="22"/>
      <c r="AC37" s="23"/>
      <c r="AD37" s="30"/>
      <c r="AE37" s="51" t="str">
        <f t="shared" si="1"/>
        <v/>
      </c>
      <c r="AF37" s="51" t="str">
        <f t="shared" si="0"/>
        <v/>
      </c>
      <c r="AG37" s="51" t="str">
        <f t="shared" si="2"/>
        <v/>
      </c>
      <c r="AH37" s="51" t="str">
        <f t="shared" si="3"/>
        <v/>
      </c>
      <c r="AI37" s="51" t="str">
        <f t="shared" si="4"/>
        <v/>
      </c>
      <c r="AJ37" s="51" t="str">
        <f t="shared" si="5"/>
        <v/>
      </c>
      <c r="AK37" s="51" t="str">
        <f t="shared" si="6"/>
        <v/>
      </c>
    </row>
    <row r="38" spans="1:37" ht="20.100000000000001" customHeight="1" x14ac:dyDescent="0.2">
      <c r="A38" s="159"/>
      <c r="B38" s="20">
        <v>8</v>
      </c>
      <c r="C38" s="21"/>
      <c r="D38" s="22"/>
      <c r="E38" s="23"/>
      <c r="F38" s="30"/>
      <c r="G38" s="21"/>
      <c r="H38" s="22"/>
      <c r="I38" s="23"/>
      <c r="J38" s="30"/>
      <c r="K38" s="21"/>
      <c r="L38" s="22"/>
      <c r="M38" s="23"/>
      <c r="N38" s="30"/>
      <c r="O38" s="21"/>
      <c r="P38" s="22"/>
      <c r="Q38" s="23"/>
      <c r="R38" s="30"/>
      <c r="S38" s="21"/>
      <c r="T38" s="22"/>
      <c r="U38" s="23"/>
      <c r="V38" s="30"/>
      <c r="W38" s="21"/>
      <c r="X38" s="22"/>
      <c r="Y38" s="23"/>
      <c r="Z38" s="30"/>
      <c r="AA38" s="21"/>
      <c r="AB38" s="22"/>
      <c r="AC38" s="23"/>
      <c r="AD38" s="30"/>
      <c r="AE38" s="51" t="str">
        <f t="shared" si="1"/>
        <v/>
      </c>
      <c r="AF38" s="51" t="str">
        <f t="shared" si="0"/>
        <v/>
      </c>
      <c r="AG38" s="51" t="str">
        <f t="shared" si="2"/>
        <v/>
      </c>
      <c r="AH38" s="51" t="str">
        <f t="shared" si="3"/>
        <v/>
      </c>
      <c r="AI38" s="51" t="str">
        <f t="shared" si="4"/>
        <v/>
      </c>
      <c r="AJ38" s="51" t="str">
        <f t="shared" si="5"/>
        <v/>
      </c>
      <c r="AK38" s="51" t="str">
        <f t="shared" si="6"/>
        <v/>
      </c>
    </row>
    <row r="39" spans="1:37" ht="20.100000000000001" customHeight="1" x14ac:dyDescent="0.2">
      <c r="A39" s="159"/>
      <c r="B39" s="20">
        <v>9</v>
      </c>
      <c r="C39" s="21"/>
      <c r="D39" s="22"/>
      <c r="E39" s="23"/>
      <c r="F39" s="30"/>
      <c r="G39" s="21"/>
      <c r="H39" s="22"/>
      <c r="I39" s="23"/>
      <c r="J39" s="30"/>
      <c r="K39" s="21"/>
      <c r="L39" s="22"/>
      <c r="M39" s="23"/>
      <c r="N39" s="30"/>
      <c r="O39" s="21"/>
      <c r="P39" s="22"/>
      <c r="Q39" s="23"/>
      <c r="R39" s="30"/>
      <c r="S39" s="21"/>
      <c r="T39" s="22"/>
      <c r="U39" s="23"/>
      <c r="V39" s="30"/>
      <c r="W39" s="21"/>
      <c r="X39" s="22"/>
      <c r="Y39" s="23"/>
      <c r="Z39" s="30"/>
      <c r="AA39" s="21"/>
      <c r="AB39" s="22"/>
      <c r="AC39" s="23"/>
      <c r="AD39" s="30"/>
      <c r="AE39" s="51" t="str">
        <f t="shared" si="1"/>
        <v/>
      </c>
      <c r="AF39" s="51" t="str">
        <f t="shared" si="0"/>
        <v/>
      </c>
      <c r="AG39" s="51" t="str">
        <f t="shared" si="2"/>
        <v/>
      </c>
      <c r="AH39" s="51" t="str">
        <f t="shared" si="3"/>
        <v/>
      </c>
      <c r="AI39" s="51" t="str">
        <f t="shared" si="4"/>
        <v/>
      </c>
      <c r="AJ39" s="51" t="str">
        <f t="shared" si="5"/>
        <v/>
      </c>
      <c r="AK39" s="51" t="str">
        <f t="shared" si="6"/>
        <v/>
      </c>
    </row>
    <row r="40" spans="1:37" ht="20.100000000000001" customHeight="1" thickBot="1" x14ac:dyDescent="0.25">
      <c r="A40" s="160"/>
      <c r="B40" s="24">
        <v>10</v>
      </c>
      <c r="C40" s="25"/>
      <c r="D40" s="26"/>
      <c r="E40" s="27"/>
      <c r="F40" s="28"/>
      <c r="G40" s="25"/>
      <c r="H40" s="26"/>
      <c r="I40" s="27"/>
      <c r="J40" s="28"/>
      <c r="K40" s="25"/>
      <c r="L40" s="26"/>
      <c r="M40" s="27"/>
      <c r="N40" s="28"/>
      <c r="O40" s="25"/>
      <c r="P40" s="26"/>
      <c r="Q40" s="27"/>
      <c r="R40" s="28"/>
      <c r="S40" s="25"/>
      <c r="T40" s="26"/>
      <c r="U40" s="27"/>
      <c r="V40" s="28"/>
      <c r="W40" s="25"/>
      <c r="X40" s="26"/>
      <c r="Y40" s="27"/>
      <c r="Z40" s="28"/>
      <c r="AA40" s="25"/>
      <c r="AB40" s="26"/>
      <c r="AC40" s="27"/>
      <c r="AD40" s="28"/>
      <c r="AE40" s="52" t="str">
        <f t="shared" si="1"/>
        <v/>
      </c>
      <c r="AF40" s="52" t="str">
        <f t="shared" si="0"/>
        <v/>
      </c>
      <c r="AG40" s="52" t="str">
        <f t="shared" si="2"/>
        <v/>
      </c>
      <c r="AH40" s="52" t="str">
        <f t="shared" si="3"/>
        <v/>
      </c>
      <c r="AI40" s="52" t="str">
        <f t="shared" si="4"/>
        <v/>
      </c>
      <c r="AJ40" s="52" t="str">
        <f t="shared" si="5"/>
        <v/>
      </c>
      <c r="AK40" s="52" t="str">
        <f t="shared" si="6"/>
        <v/>
      </c>
    </row>
    <row r="41" spans="1:37" ht="20.100000000000001" customHeight="1" x14ac:dyDescent="0.2">
      <c r="A41" s="158">
        <v>4</v>
      </c>
      <c r="B41" s="16">
        <v>1</v>
      </c>
      <c r="C41" s="17"/>
      <c r="D41" s="18"/>
      <c r="E41" s="19"/>
      <c r="F41" s="156"/>
      <c r="G41" s="17"/>
      <c r="H41" s="18"/>
      <c r="I41" s="19"/>
      <c r="J41" s="149"/>
      <c r="K41" s="17"/>
      <c r="L41" s="18"/>
      <c r="M41" s="19"/>
      <c r="N41" s="149"/>
      <c r="O41" s="17"/>
      <c r="P41" s="18"/>
      <c r="Q41" s="19"/>
      <c r="R41" s="149"/>
      <c r="S41" s="17"/>
      <c r="T41" s="18"/>
      <c r="U41" s="19"/>
      <c r="V41" s="149"/>
      <c r="W41" s="17"/>
      <c r="X41" s="18"/>
      <c r="Y41" s="19"/>
      <c r="Z41" s="149"/>
      <c r="AA41" s="17"/>
      <c r="AB41" s="18"/>
      <c r="AC41" s="19"/>
      <c r="AD41" s="149"/>
      <c r="AE41" s="50" t="str">
        <f t="shared" si="1"/>
        <v/>
      </c>
      <c r="AF41" s="50" t="str">
        <f t="shared" si="0"/>
        <v/>
      </c>
      <c r="AG41" s="50" t="str">
        <f t="shared" si="2"/>
        <v/>
      </c>
      <c r="AH41" s="50" t="str">
        <f t="shared" si="3"/>
        <v/>
      </c>
      <c r="AI41" s="50" t="str">
        <f t="shared" si="4"/>
        <v/>
      </c>
      <c r="AJ41" s="50" t="str">
        <f t="shared" si="5"/>
        <v/>
      </c>
      <c r="AK41" s="50" t="str">
        <f t="shared" si="6"/>
        <v/>
      </c>
    </row>
    <row r="42" spans="1:37" ht="20.100000000000001" customHeight="1" x14ac:dyDescent="0.2">
      <c r="A42" s="159"/>
      <c r="B42" s="20">
        <v>2</v>
      </c>
      <c r="C42" s="21"/>
      <c r="D42" s="22"/>
      <c r="E42" s="23"/>
      <c r="F42" s="30"/>
      <c r="G42" s="21"/>
      <c r="H42" s="22"/>
      <c r="I42" s="23"/>
      <c r="J42" s="30"/>
      <c r="K42" s="21"/>
      <c r="L42" s="22"/>
      <c r="M42" s="23"/>
      <c r="N42" s="30"/>
      <c r="O42" s="21"/>
      <c r="P42" s="22"/>
      <c r="Q42" s="23"/>
      <c r="R42" s="30"/>
      <c r="S42" s="21"/>
      <c r="T42" s="22"/>
      <c r="U42" s="23"/>
      <c r="V42" s="30"/>
      <c r="W42" s="21"/>
      <c r="X42" s="22"/>
      <c r="Y42" s="23"/>
      <c r="Z42" s="30"/>
      <c r="AA42" s="21"/>
      <c r="AB42" s="22"/>
      <c r="AC42" s="23"/>
      <c r="AD42" s="30"/>
      <c r="AE42" s="51" t="str">
        <f t="shared" si="1"/>
        <v/>
      </c>
      <c r="AF42" s="51" t="str">
        <f t="shared" si="0"/>
        <v/>
      </c>
      <c r="AG42" s="51" t="str">
        <f t="shared" si="2"/>
        <v/>
      </c>
      <c r="AH42" s="51" t="str">
        <f t="shared" si="3"/>
        <v/>
      </c>
      <c r="AI42" s="51" t="str">
        <f t="shared" si="4"/>
        <v/>
      </c>
      <c r="AJ42" s="51" t="str">
        <f t="shared" si="5"/>
        <v/>
      </c>
      <c r="AK42" s="51" t="str">
        <f t="shared" si="6"/>
        <v/>
      </c>
    </row>
    <row r="43" spans="1:37" ht="20.100000000000001" customHeight="1" x14ac:dyDescent="0.2">
      <c r="A43" s="159"/>
      <c r="B43" s="20">
        <v>3</v>
      </c>
      <c r="C43" s="21"/>
      <c r="D43" s="22"/>
      <c r="E43" s="23"/>
      <c r="F43" s="30"/>
      <c r="G43" s="21"/>
      <c r="H43" s="22"/>
      <c r="I43" s="23"/>
      <c r="J43" s="30"/>
      <c r="K43" s="21"/>
      <c r="L43" s="22"/>
      <c r="M43" s="23"/>
      <c r="N43" s="30"/>
      <c r="O43" s="21"/>
      <c r="P43" s="22"/>
      <c r="Q43" s="23"/>
      <c r="R43" s="30"/>
      <c r="S43" s="21"/>
      <c r="T43" s="22"/>
      <c r="U43" s="23"/>
      <c r="V43" s="30"/>
      <c r="W43" s="21"/>
      <c r="X43" s="22"/>
      <c r="Y43" s="23"/>
      <c r="Z43" s="30"/>
      <c r="AA43" s="21"/>
      <c r="AB43" s="22"/>
      <c r="AC43" s="23"/>
      <c r="AD43" s="30"/>
      <c r="AE43" s="51" t="str">
        <f t="shared" si="1"/>
        <v/>
      </c>
      <c r="AF43" s="51" t="str">
        <f t="shared" ref="AF43:AF74" si="7">IF((G43+J43)&gt;0,1,"")</f>
        <v/>
      </c>
      <c r="AG43" s="51" t="str">
        <f t="shared" si="2"/>
        <v/>
      </c>
      <c r="AH43" s="51" t="str">
        <f t="shared" si="3"/>
        <v/>
      </c>
      <c r="AI43" s="51" t="str">
        <f t="shared" si="4"/>
        <v/>
      </c>
      <c r="AJ43" s="51" t="str">
        <f t="shared" si="5"/>
        <v/>
      </c>
      <c r="AK43" s="51" t="str">
        <f t="shared" si="6"/>
        <v/>
      </c>
    </row>
    <row r="44" spans="1:37" ht="20.100000000000001" customHeight="1" x14ac:dyDescent="0.2">
      <c r="A44" s="159"/>
      <c r="B44" s="20">
        <v>4</v>
      </c>
      <c r="C44" s="21"/>
      <c r="D44" s="22"/>
      <c r="E44" s="23"/>
      <c r="F44" s="30"/>
      <c r="G44" s="21"/>
      <c r="H44" s="22"/>
      <c r="I44" s="23"/>
      <c r="J44" s="30"/>
      <c r="K44" s="21"/>
      <c r="L44" s="22"/>
      <c r="M44" s="23"/>
      <c r="N44" s="30"/>
      <c r="O44" s="21"/>
      <c r="P44" s="22"/>
      <c r="Q44" s="23"/>
      <c r="R44" s="30"/>
      <c r="S44" s="21"/>
      <c r="T44" s="22"/>
      <c r="U44" s="23"/>
      <c r="V44" s="30"/>
      <c r="W44" s="21"/>
      <c r="X44" s="22"/>
      <c r="Y44" s="23"/>
      <c r="Z44" s="30"/>
      <c r="AA44" s="21"/>
      <c r="AB44" s="22"/>
      <c r="AC44" s="23"/>
      <c r="AD44" s="30"/>
      <c r="AE44" s="51" t="str">
        <f t="shared" si="1"/>
        <v/>
      </c>
      <c r="AF44" s="51" t="str">
        <f t="shared" si="7"/>
        <v/>
      </c>
      <c r="AG44" s="51" t="str">
        <f t="shared" si="2"/>
        <v/>
      </c>
      <c r="AH44" s="51" t="str">
        <f t="shared" si="3"/>
        <v/>
      </c>
      <c r="AI44" s="51" t="str">
        <f t="shared" si="4"/>
        <v/>
      </c>
      <c r="AJ44" s="51" t="str">
        <f t="shared" si="5"/>
        <v/>
      </c>
      <c r="AK44" s="51" t="str">
        <f t="shared" si="6"/>
        <v/>
      </c>
    </row>
    <row r="45" spans="1:37" ht="20.100000000000001" customHeight="1" x14ac:dyDescent="0.2">
      <c r="A45" s="159"/>
      <c r="B45" s="20">
        <v>5</v>
      </c>
      <c r="C45" s="21"/>
      <c r="D45" s="22"/>
      <c r="E45" s="23"/>
      <c r="F45" s="30"/>
      <c r="G45" s="21"/>
      <c r="H45" s="22"/>
      <c r="I45" s="23"/>
      <c r="J45" s="30"/>
      <c r="K45" s="21"/>
      <c r="L45" s="22"/>
      <c r="M45" s="23"/>
      <c r="N45" s="30"/>
      <c r="O45" s="21"/>
      <c r="P45" s="22"/>
      <c r="Q45" s="23"/>
      <c r="R45" s="30"/>
      <c r="S45" s="21"/>
      <c r="T45" s="22"/>
      <c r="U45" s="23"/>
      <c r="V45" s="30"/>
      <c r="W45" s="21"/>
      <c r="X45" s="22"/>
      <c r="Y45" s="23"/>
      <c r="Z45" s="30"/>
      <c r="AA45" s="21"/>
      <c r="AB45" s="22"/>
      <c r="AC45" s="23"/>
      <c r="AD45" s="30"/>
      <c r="AE45" s="51" t="str">
        <f t="shared" si="1"/>
        <v/>
      </c>
      <c r="AF45" s="51" t="str">
        <f t="shared" si="7"/>
        <v/>
      </c>
      <c r="AG45" s="51" t="str">
        <f t="shared" si="2"/>
        <v/>
      </c>
      <c r="AH45" s="51" t="str">
        <f t="shared" si="3"/>
        <v/>
      </c>
      <c r="AI45" s="51" t="str">
        <f t="shared" si="4"/>
        <v/>
      </c>
      <c r="AJ45" s="51" t="str">
        <f t="shared" si="5"/>
        <v/>
      </c>
      <c r="AK45" s="51" t="str">
        <f t="shared" si="6"/>
        <v/>
      </c>
    </row>
    <row r="46" spans="1:37" ht="20.100000000000001" customHeight="1" x14ac:dyDescent="0.2">
      <c r="A46" s="159"/>
      <c r="B46" s="20">
        <v>6</v>
      </c>
      <c r="C46" s="21"/>
      <c r="D46" s="22"/>
      <c r="E46" s="23"/>
      <c r="F46" s="30"/>
      <c r="G46" s="21"/>
      <c r="H46" s="22"/>
      <c r="I46" s="23"/>
      <c r="J46" s="30"/>
      <c r="K46" s="21"/>
      <c r="L46" s="22"/>
      <c r="M46" s="23"/>
      <c r="N46" s="30"/>
      <c r="O46" s="21"/>
      <c r="P46" s="22"/>
      <c r="Q46" s="23"/>
      <c r="R46" s="30"/>
      <c r="S46" s="21"/>
      <c r="T46" s="22"/>
      <c r="U46" s="23"/>
      <c r="V46" s="30"/>
      <c r="W46" s="21"/>
      <c r="X46" s="22"/>
      <c r="Y46" s="23"/>
      <c r="Z46" s="30"/>
      <c r="AA46" s="21"/>
      <c r="AB46" s="22"/>
      <c r="AC46" s="23"/>
      <c r="AD46" s="30"/>
      <c r="AE46" s="51" t="str">
        <f t="shared" si="1"/>
        <v/>
      </c>
      <c r="AF46" s="51" t="str">
        <f t="shared" si="7"/>
        <v/>
      </c>
      <c r="AG46" s="51" t="str">
        <f t="shared" si="2"/>
        <v/>
      </c>
      <c r="AH46" s="51" t="str">
        <f t="shared" si="3"/>
        <v/>
      </c>
      <c r="AI46" s="51" t="str">
        <f t="shared" si="4"/>
        <v/>
      </c>
      <c r="AJ46" s="51" t="str">
        <f t="shared" si="5"/>
        <v/>
      </c>
      <c r="AK46" s="51" t="str">
        <f t="shared" si="6"/>
        <v/>
      </c>
    </row>
    <row r="47" spans="1:37" ht="20.100000000000001" customHeight="1" x14ac:dyDescent="0.2">
      <c r="A47" s="159"/>
      <c r="B47" s="20">
        <v>7</v>
      </c>
      <c r="C47" s="21"/>
      <c r="D47" s="22"/>
      <c r="E47" s="23"/>
      <c r="F47" s="30"/>
      <c r="G47" s="21"/>
      <c r="H47" s="22"/>
      <c r="I47" s="23"/>
      <c r="J47" s="30"/>
      <c r="K47" s="21"/>
      <c r="L47" s="22"/>
      <c r="M47" s="23"/>
      <c r="N47" s="30"/>
      <c r="O47" s="21"/>
      <c r="P47" s="22"/>
      <c r="Q47" s="23"/>
      <c r="R47" s="30"/>
      <c r="S47" s="21"/>
      <c r="T47" s="22"/>
      <c r="U47" s="23"/>
      <c r="V47" s="30"/>
      <c r="W47" s="21"/>
      <c r="X47" s="22"/>
      <c r="Y47" s="23"/>
      <c r="Z47" s="30"/>
      <c r="AA47" s="21"/>
      <c r="AB47" s="22"/>
      <c r="AC47" s="23"/>
      <c r="AD47" s="30"/>
      <c r="AE47" s="51" t="str">
        <f t="shared" si="1"/>
        <v/>
      </c>
      <c r="AF47" s="51" t="str">
        <f t="shared" si="7"/>
        <v/>
      </c>
      <c r="AG47" s="51" t="str">
        <f t="shared" si="2"/>
        <v/>
      </c>
      <c r="AH47" s="51" t="str">
        <f t="shared" si="3"/>
        <v/>
      </c>
      <c r="AI47" s="51" t="str">
        <f t="shared" si="4"/>
        <v/>
      </c>
      <c r="AJ47" s="51" t="str">
        <f t="shared" si="5"/>
        <v/>
      </c>
      <c r="AK47" s="51" t="str">
        <f t="shared" si="6"/>
        <v/>
      </c>
    </row>
    <row r="48" spans="1:37" ht="20.100000000000001" customHeight="1" x14ac:dyDescent="0.2">
      <c r="A48" s="159"/>
      <c r="B48" s="20">
        <v>8</v>
      </c>
      <c r="C48" s="21"/>
      <c r="D48" s="22"/>
      <c r="E48" s="23"/>
      <c r="F48" s="30"/>
      <c r="G48" s="21"/>
      <c r="H48" s="22"/>
      <c r="I48" s="23"/>
      <c r="J48" s="30"/>
      <c r="K48" s="21"/>
      <c r="L48" s="22"/>
      <c r="M48" s="23"/>
      <c r="N48" s="30"/>
      <c r="O48" s="21"/>
      <c r="P48" s="22"/>
      <c r="Q48" s="23"/>
      <c r="R48" s="30"/>
      <c r="S48" s="21"/>
      <c r="T48" s="22"/>
      <c r="U48" s="23"/>
      <c r="V48" s="30"/>
      <c r="W48" s="21"/>
      <c r="X48" s="22"/>
      <c r="Y48" s="23"/>
      <c r="Z48" s="30"/>
      <c r="AA48" s="21"/>
      <c r="AB48" s="22"/>
      <c r="AC48" s="23"/>
      <c r="AD48" s="30"/>
      <c r="AE48" s="51" t="str">
        <f t="shared" si="1"/>
        <v/>
      </c>
      <c r="AF48" s="51" t="str">
        <f t="shared" si="7"/>
        <v/>
      </c>
      <c r="AG48" s="51" t="str">
        <f t="shared" si="2"/>
        <v/>
      </c>
      <c r="AH48" s="51" t="str">
        <f t="shared" si="3"/>
        <v/>
      </c>
      <c r="AI48" s="51" t="str">
        <f t="shared" si="4"/>
        <v/>
      </c>
      <c r="AJ48" s="51" t="str">
        <f t="shared" si="5"/>
        <v/>
      </c>
      <c r="AK48" s="51" t="str">
        <f t="shared" si="6"/>
        <v/>
      </c>
    </row>
    <row r="49" spans="1:37" ht="20.100000000000001" customHeight="1" x14ac:dyDescent="0.2">
      <c r="A49" s="159"/>
      <c r="B49" s="20">
        <v>9</v>
      </c>
      <c r="C49" s="21"/>
      <c r="D49" s="22"/>
      <c r="E49" s="23"/>
      <c r="F49" s="30"/>
      <c r="G49" s="21"/>
      <c r="H49" s="22"/>
      <c r="I49" s="23"/>
      <c r="J49" s="30"/>
      <c r="K49" s="21"/>
      <c r="L49" s="22"/>
      <c r="M49" s="23"/>
      <c r="N49" s="30"/>
      <c r="O49" s="21"/>
      <c r="P49" s="22"/>
      <c r="Q49" s="23"/>
      <c r="R49" s="30"/>
      <c r="S49" s="21"/>
      <c r="T49" s="22"/>
      <c r="U49" s="23"/>
      <c r="V49" s="30"/>
      <c r="W49" s="21"/>
      <c r="X49" s="22"/>
      <c r="Y49" s="23"/>
      <c r="Z49" s="30"/>
      <c r="AA49" s="21"/>
      <c r="AB49" s="22"/>
      <c r="AC49" s="23"/>
      <c r="AD49" s="30"/>
      <c r="AE49" s="51" t="str">
        <f t="shared" si="1"/>
        <v/>
      </c>
      <c r="AF49" s="51" t="str">
        <f t="shared" si="7"/>
        <v/>
      </c>
      <c r="AG49" s="51" t="str">
        <f t="shared" si="2"/>
        <v/>
      </c>
      <c r="AH49" s="51" t="str">
        <f t="shared" si="3"/>
        <v/>
      </c>
      <c r="AI49" s="51" t="str">
        <f t="shared" si="4"/>
        <v/>
      </c>
      <c r="AJ49" s="51" t="str">
        <f t="shared" si="5"/>
        <v/>
      </c>
      <c r="AK49" s="51" t="str">
        <f t="shared" si="6"/>
        <v/>
      </c>
    </row>
    <row r="50" spans="1:37" ht="20.100000000000001" customHeight="1" thickBot="1" x14ac:dyDescent="0.25">
      <c r="A50" s="160"/>
      <c r="B50" s="24">
        <v>10</v>
      </c>
      <c r="C50" s="25"/>
      <c r="D50" s="26"/>
      <c r="E50" s="27"/>
      <c r="F50" s="28"/>
      <c r="G50" s="25"/>
      <c r="H50" s="26"/>
      <c r="I50" s="27"/>
      <c r="J50" s="28"/>
      <c r="K50" s="25"/>
      <c r="L50" s="26"/>
      <c r="M50" s="27"/>
      <c r="N50" s="28"/>
      <c r="O50" s="25"/>
      <c r="P50" s="26"/>
      <c r="Q50" s="27"/>
      <c r="R50" s="28"/>
      <c r="S50" s="25"/>
      <c r="T50" s="26"/>
      <c r="U50" s="27"/>
      <c r="V50" s="28"/>
      <c r="W50" s="25"/>
      <c r="X50" s="26"/>
      <c r="Y50" s="27"/>
      <c r="Z50" s="28"/>
      <c r="AA50" s="25"/>
      <c r="AB50" s="26"/>
      <c r="AC50" s="27"/>
      <c r="AD50" s="28"/>
      <c r="AE50" s="52" t="str">
        <f t="shared" si="1"/>
        <v/>
      </c>
      <c r="AF50" s="52" t="str">
        <f t="shared" si="7"/>
        <v/>
      </c>
      <c r="AG50" s="52" t="str">
        <f t="shared" si="2"/>
        <v/>
      </c>
      <c r="AH50" s="52" t="str">
        <f t="shared" si="3"/>
        <v/>
      </c>
      <c r="AI50" s="52" t="str">
        <f t="shared" si="4"/>
        <v/>
      </c>
      <c r="AJ50" s="52" t="str">
        <f t="shared" si="5"/>
        <v/>
      </c>
      <c r="AK50" s="52" t="str">
        <f t="shared" si="6"/>
        <v/>
      </c>
    </row>
    <row r="51" spans="1:37" ht="20.100000000000001" customHeight="1" x14ac:dyDescent="0.2">
      <c r="A51" s="158">
        <v>5</v>
      </c>
      <c r="B51" s="16">
        <v>1</v>
      </c>
      <c r="C51" s="17"/>
      <c r="D51" s="18"/>
      <c r="E51" s="19"/>
      <c r="F51" s="156"/>
      <c r="G51" s="17"/>
      <c r="H51" s="18"/>
      <c r="I51" s="19"/>
      <c r="J51" s="149"/>
      <c r="K51" s="17"/>
      <c r="L51" s="18"/>
      <c r="M51" s="19"/>
      <c r="N51" s="149"/>
      <c r="O51" s="17"/>
      <c r="P51" s="18"/>
      <c r="Q51" s="19"/>
      <c r="R51" s="149"/>
      <c r="S51" s="17"/>
      <c r="T51" s="18"/>
      <c r="U51" s="19"/>
      <c r="V51" s="149"/>
      <c r="W51" s="17"/>
      <c r="X51" s="18"/>
      <c r="Y51" s="19"/>
      <c r="Z51" s="149"/>
      <c r="AA51" s="17"/>
      <c r="AB51" s="18"/>
      <c r="AC51" s="19"/>
      <c r="AD51" s="149"/>
      <c r="AE51" s="50" t="str">
        <f t="shared" si="1"/>
        <v/>
      </c>
      <c r="AF51" s="50" t="str">
        <f t="shared" si="7"/>
        <v/>
      </c>
      <c r="AG51" s="50" t="str">
        <f t="shared" si="2"/>
        <v/>
      </c>
      <c r="AH51" s="50" t="str">
        <f t="shared" si="3"/>
        <v/>
      </c>
      <c r="AI51" s="50" t="str">
        <f t="shared" si="4"/>
        <v/>
      </c>
      <c r="AJ51" s="50" t="str">
        <f t="shared" si="5"/>
        <v/>
      </c>
      <c r="AK51" s="50" t="str">
        <f t="shared" si="6"/>
        <v/>
      </c>
    </row>
    <row r="52" spans="1:37" ht="20.100000000000001" customHeight="1" x14ac:dyDescent="0.2">
      <c r="A52" s="159"/>
      <c r="B52" s="20">
        <v>2</v>
      </c>
      <c r="C52" s="21"/>
      <c r="D52" s="22"/>
      <c r="E52" s="23"/>
      <c r="F52" s="30"/>
      <c r="G52" s="21"/>
      <c r="H52" s="22"/>
      <c r="I52" s="23"/>
      <c r="J52" s="30"/>
      <c r="K52" s="21"/>
      <c r="L52" s="22"/>
      <c r="M52" s="23"/>
      <c r="N52" s="30"/>
      <c r="O52" s="21"/>
      <c r="P52" s="22"/>
      <c r="Q52" s="23"/>
      <c r="R52" s="30"/>
      <c r="S52" s="21"/>
      <c r="T52" s="22"/>
      <c r="U52" s="23"/>
      <c r="V52" s="30"/>
      <c r="W52" s="21"/>
      <c r="X52" s="22"/>
      <c r="Y52" s="23"/>
      <c r="Z52" s="30"/>
      <c r="AA52" s="21"/>
      <c r="AB52" s="22"/>
      <c r="AC52" s="23"/>
      <c r="AD52" s="30"/>
      <c r="AE52" s="51" t="str">
        <f t="shared" si="1"/>
        <v/>
      </c>
      <c r="AF52" s="51" t="str">
        <f t="shared" si="7"/>
        <v/>
      </c>
      <c r="AG52" s="51" t="str">
        <f t="shared" si="2"/>
        <v/>
      </c>
      <c r="AH52" s="51" t="str">
        <f t="shared" si="3"/>
        <v/>
      </c>
      <c r="AI52" s="51" t="str">
        <f t="shared" si="4"/>
        <v/>
      </c>
      <c r="AJ52" s="51" t="str">
        <f t="shared" si="5"/>
        <v/>
      </c>
      <c r="AK52" s="51" t="str">
        <f t="shared" si="6"/>
        <v/>
      </c>
    </row>
    <row r="53" spans="1:37" ht="20.100000000000001" customHeight="1" x14ac:dyDescent="0.2">
      <c r="A53" s="159"/>
      <c r="B53" s="20">
        <v>3</v>
      </c>
      <c r="C53" s="21"/>
      <c r="D53" s="22"/>
      <c r="E53" s="23"/>
      <c r="F53" s="30"/>
      <c r="G53" s="21"/>
      <c r="H53" s="22"/>
      <c r="I53" s="23"/>
      <c r="J53" s="30"/>
      <c r="K53" s="21"/>
      <c r="L53" s="22"/>
      <c r="M53" s="23"/>
      <c r="N53" s="30"/>
      <c r="O53" s="21"/>
      <c r="P53" s="22"/>
      <c r="Q53" s="23"/>
      <c r="R53" s="30"/>
      <c r="S53" s="21"/>
      <c r="T53" s="22"/>
      <c r="U53" s="23"/>
      <c r="V53" s="30"/>
      <c r="W53" s="21"/>
      <c r="X53" s="22"/>
      <c r="Y53" s="23"/>
      <c r="Z53" s="30"/>
      <c r="AA53" s="21"/>
      <c r="AB53" s="22"/>
      <c r="AC53" s="23"/>
      <c r="AD53" s="30"/>
      <c r="AE53" s="51" t="str">
        <f t="shared" si="1"/>
        <v/>
      </c>
      <c r="AF53" s="51" t="str">
        <f t="shared" si="7"/>
        <v/>
      </c>
      <c r="AG53" s="51" t="str">
        <f t="shared" si="2"/>
        <v/>
      </c>
      <c r="AH53" s="51" t="str">
        <f t="shared" si="3"/>
        <v/>
      </c>
      <c r="AI53" s="51" t="str">
        <f t="shared" si="4"/>
        <v/>
      </c>
      <c r="AJ53" s="51" t="str">
        <f t="shared" si="5"/>
        <v/>
      </c>
      <c r="AK53" s="51" t="str">
        <f t="shared" si="6"/>
        <v/>
      </c>
    </row>
    <row r="54" spans="1:37" ht="20.100000000000001" customHeight="1" x14ac:dyDescent="0.2">
      <c r="A54" s="159"/>
      <c r="B54" s="20">
        <v>4</v>
      </c>
      <c r="C54" s="21"/>
      <c r="D54" s="22"/>
      <c r="E54" s="23"/>
      <c r="F54" s="30"/>
      <c r="G54" s="21"/>
      <c r="H54" s="22"/>
      <c r="I54" s="23"/>
      <c r="J54" s="30"/>
      <c r="K54" s="21"/>
      <c r="L54" s="22"/>
      <c r="M54" s="23"/>
      <c r="N54" s="30"/>
      <c r="O54" s="21"/>
      <c r="P54" s="22"/>
      <c r="Q54" s="23"/>
      <c r="R54" s="30"/>
      <c r="S54" s="21"/>
      <c r="T54" s="22"/>
      <c r="U54" s="23"/>
      <c r="V54" s="30"/>
      <c r="W54" s="21"/>
      <c r="X54" s="22"/>
      <c r="Y54" s="23"/>
      <c r="Z54" s="30"/>
      <c r="AA54" s="21"/>
      <c r="AB54" s="22"/>
      <c r="AC54" s="23"/>
      <c r="AD54" s="30"/>
      <c r="AE54" s="51" t="str">
        <f t="shared" si="1"/>
        <v/>
      </c>
      <c r="AF54" s="51" t="str">
        <f t="shared" si="7"/>
        <v/>
      </c>
      <c r="AG54" s="51" t="str">
        <f t="shared" si="2"/>
        <v/>
      </c>
      <c r="AH54" s="51" t="str">
        <f t="shared" si="3"/>
        <v/>
      </c>
      <c r="AI54" s="51" t="str">
        <f t="shared" si="4"/>
        <v/>
      </c>
      <c r="AJ54" s="51" t="str">
        <f t="shared" si="5"/>
        <v/>
      </c>
      <c r="AK54" s="51" t="str">
        <f t="shared" si="6"/>
        <v/>
      </c>
    </row>
    <row r="55" spans="1:37" ht="20.100000000000001" customHeight="1" x14ac:dyDescent="0.2">
      <c r="A55" s="159"/>
      <c r="B55" s="20">
        <v>5</v>
      </c>
      <c r="C55" s="21"/>
      <c r="D55" s="22"/>
      <c r="E55" s="23"/>
      <c r="F55" s="30"/>
      <c r="G55" s="21"/>
      <c r="H55" s="22"/>
      <c r="I55" s="23"/>
      <c r="J55" s="30"/>
      <c r="K55" s="21"/>
      <c r="L55" s="22"/>
      <c r="M55" s="23"/>
      <c r="N55" s="30"/>
      <c r="O55" s="21"/>
      <c r="P55" s="22"/>
      <c r="Q55" s="23"/>
      <c r="R55" s="30"/>
      <c r="S55" s="21"/>
      <c r="T55" s="22"/>
      <c r="U55" s="23"/>
      <c r="V55" s="30"/>
      <c r="W55" s="21"/>
      <c r="X55" s="22"/>
      <c r="Y55" s="23"/>
      <c r="Z55" s="30"/>
      <c r="AA55" s="21"/>
      <c r="AB55" s="22"/>
      <c r="AC55" s="23"/>
      <c r="AD55" s="30"/>
      <c r="AE55" s="51" t="str">
        <f t="shared" si="1"/>
        <v/>
      </c>
      <c r="AF55" s="51" t="str">
        <f t="shared" si="7"/>
        <v/>
      </c>
      <c r="AG55" s="51" t="str">
        <f t="shared" si="2"/>
        <v/>
      </c>
      <c r="AH55" s="51" t="str">
        <f t="shared" si="3"/>
        <v/>
      </c>
      <c r="AI55" s="51" t="str">
        <f t="shared" si="4"/>
        <v/>
      </c>
      <c r="AJ55" s="51" t="str">
        <f t="shared" si="5"/>
        <v/>
      </c>
      <c r="AK55" s="51" t="str">
        <f t="shared" si="6"/>
        <v/>
      </c>
    </row>
    <row r="56" spans="1:37" ht="20.100000000000001" customHeight="1" x14ac:dyDescent="0.2">
      <c r="A56" s="159"/>
      <c r="B56" s="20">
        <v>6</v>
      </c>
      <c r="C56" s="21"/>
      <c r="D56" s="22"/>
      <c r="E56" s="23"/>
      <c r="F56" s="30"/>
      <c r="G56" s="21"/>
      <c r="H56" s="22"/>
      <c r="I56" s="23"/>
      <c r="J56" s="30"/>
      <c r="K56" s="21"/>
      <c r="L56" s="22"/>
      <c r="M56" s="23"/>
      <c r="N56" s="30"/>
      <c r="O56" s="21"/>
      <c r="P56" s="22"/>
      <c r="Q56" s="23"/>
      <c r="R56" s="30"/>
      <c r="S56" s="21"/>
      <c r="T56" s="22"/>
      <c r="U56" s="23"/>
      <c r="V56" s="30"/>
      <c r="W56" s="21"/>
      <c r="X56" s="22"/>
      <c r="Y56" s="23"/>
      <c r="Z56" s="30"/>
      <c r="AA56" s="21"/>
      <c r="AB56" s="22"/>
      <c r="AC56" s="23"/>
      <c r="AD56" s="30"/>
      <c r="AE56" s="51" t="str">
        <f t="shared" si="1"/>
        <v/>
      </c>
      <c r="AF56" s="51" t="str">
        <f t="shared" si="7"/>
        <v/>
      </c>
      <c r="AG56" s="51" t="str">
        <f t="shared" si="2"/>
        <v/>
      </c>
      <c r="AH56" s="51" t="str">
        <f t="shared" si="3"/>
        <v/>
      </c>
      <c r="AI56" s="51" t="str">
        <f t="shared" si="4"/>
        <v/>
      </c>
      <c r="AJ56" s="51" t="str">
        <f t="shared" si="5"/>
        <v/>
      </c>
      <c r="AK56" s="51" t="str">
        <f t="shared" si="6"/>
        <v/>
      </c>
    </row>
    <row r="57" spans="1:37" ht="20.100000000000001" customHeight="1" x14ac:dyDescent="0.2">
      <c r="A57" s="159"/>
      <c r="B57" s="20">
        <v>7</v>
      </c>
      <c r="C57" s="21"/>
      <c r="D57" s="22"/>
      <c r="E57" s="23"/>
      <c r="F57" s="30"/>
      <c r="G57" s="21"/>
      <c r="H57" s="22"/>
      <c r="I57" s="23"/>
      <c r="J57" s="30"/>
      <c r="K57" s="21"/>
      <c r="L57" s="22"/>
      <c r="M57" s="23"/>
      <c r="N57" s="30"/>
      <c r="O57" s="21"/>
      <c r="P57" s="22"/>
      <c r="Q57" s="23"/>
      <c r="R57" s="30"/>
      <c r="S57" s="21"/>
      <c r="T57" s="22"/>
      <c r="U57" s="23"/>
      <c r="V57" s="30"/>
      <c r="W57" s="21"/>
      <c r="X57" s="22"/>
      <c r="Y57" s="23"/>
      <c r="Z57" s="30"/>
      <c r="AA57" s="21"/>
      <c r="AB57" s="22"/>
      <c r="AC57" s="23"/>
      <c r="AD57" s="30"/>
      <c r="AE57" s="51" t="str">
        <f t="shared" si="1"/>
        <v/>
      </c>
      <c r="AF57" s="51" t="str">
        <f t="shared" si="7"/>
        <v/>
      </c>
      <c r="AG57" s="51" t="str">
        <f t="shared" si="2"/>
        <v/>
      </c>
      <c r="AH57" s="51" t="str">
        <f t="shared" si="3"/>
        <v/>
      </c>
      <c r="AI57" s="51" t="str">
        <f t="shared" si="4"/>
        <v/>
      </c>
      <c r="AJ57" s="51" t="str">
        <f t="shared" si="5"/>
        <v/>
      </c>
      <c r="AK57" s="51" t="str">
        <f t="shared" si="6"/>
        <v/>
      </c>
    </row>
    <row r="58" spans="1:37" ht="20.100000000000001" customHeight="1" x14ac:dyDescent="0.2">
      <c r="A58" s="159"/>
      <c r="B58" s="20">
        <v>8</v>
      </c>
      <c r="C58" s="21"/>
      <c r="D58" s="22"/>
      <c r="E58" s="23"/>
      <c r="F58" s="30"/>
      <c r="G58" s="21"/>
      <c r="H58" s="22"/>
      <c r="I58" s="23"/>
      <c r="J58" s="30"/>
      <c r="K58" s="21"/>
      <c r="L58" s="22"/>
      <c r="M58" s="23"/>
      <c r="N58" s="30"/>
      <c r="O58" s="21"/>
      <c r="P58" s="22"/>
      <c r="Q58" s="23"/>
      <c r="R58" s="30"/>
      <c r="S58" s="21"/>
      <c r="T58" s="22"/>
      <c r="U58" s="23"/>
      <c r="V58" s="30"/>
      <c r="W58" s="21"/>
      <c r="X58" s="22"/>
      <c r="Y58" s="23"/>
      <c r="Z58" s="30"/>
      <c r="AA58" s="21"/>
      <c r="AB58" s="22"/>
      <c r="AC58" s="23"/>
      <c r="AD58" s="30"/>
      <c r="AE58" s="51" t="str">
        <f t="shared" si="1"/>
        <v/>
      </c>
      <c r="AF58" s="51" t="str">
        <f t="shared" si="7"/>
        <v/>
      </c>
      <c r="AG58" s="51" t="str">
        <f t="shared" si="2"/>
        <v/>
      </c>
      <c r="AH58" s="51" t="str">
        <f t="shared" si="3"/>
        <v/>
      </c>
      <c r="AI58" s="51" t="str">
        <f t="shared" si="4"/>
        <v/>
      </c>
      <c r="AJ58" s="51" t="str">
        <f t="shared" si="5"/>
        <v/>
      </c>
      <c r="AK58" s="51" t="str">
        <f t="shared" si="6"/>
        <v/>
      </c>
    </row>
    <row r="59" spans="1:37" ht="20.100000000000001" customHeight="1" x14ac:dyDescent="0.2">
      <c r="A59" s="159"/>
      <c r="B59" s="20">
        <v>9</v>
      </c>
      <c r="C59" s="21"/>
      <c r="D59" s="22"/>
      <c r="E59" s="23"/>
      <c r="F59" s="30"/>
      <c r="G59" s="21"/>
      <c r="H59" s="22"/>
      <c r="I59" s="23"/>
      <c r="J59" s="30"/>
      <c r="K59" s="21"/>
      <c r="L59" s="22"/>
      <c r="M59" s="23"/>
      <c r="N59" s="30"/>
      <c r="O59" s="21"/>
      <c r="P59" s="22"/>
      <c r="Q59" s="23"/>
      <c r="R59" s="30"/>
      <c r="S59" s="21"/>
      <c r="T59" s="22"/>
      <c r="U59" s="23"/>
      <c r="V59" s="30"/>
      <c r="W59" s="21"/>
      <c r="X59" s="22"/>
      <c r="Y59" s="23"/>
      <c r="Z59" s="30"/>
      <c r="AA59" s="21"/>
      <c r="AB59" s="22"/>
      <c r="AC59" s="23"/>
      <c r="AD59" s="30"/>
      <c r="AE59" s="51" t="str">
        <f t="shared" si="1"/>
        <v/>
      </c>
      <c r="AF59" s="51" t="str">
        <f t="shared" si="7"/>
        <v/>
      </c>
      <c r="AG59" s="51" t="str">
        <f t="shared" si="2"/>
        <v/>
      </c>
      <c r="AH59" s="51" t="str">
        <f t="shared" si="3"/>
        <v/>
      </c>
      <c r="AI59" s="51" t="str">
        <f t="shared" si="4"/>
        <v/>
      </c>
      <c r="AJ59" s="51" t="str">
        <f t="shared" si="5"/>
        <v/>
      </c>
      <c r="AK59" s="51" t="str">
        <f t="shared" si="6"/>
        <v/>
      </c>
    </row>
    <row r="60" spans="1:37" ht="20.100000000000001" customHeight="1" thickBot="1" x14ac:dyDescent="0.25">
      <c r="A60" s="160"/>
      <c r="B60" s="24">
        <v>10</v>
      </c>
      <c r="C60" s="25"/>
      <c r="D60" s="26"/>
      <c r="E60" s="27"/>
      <c r="F60" s="28"/>
      <c r="G60" s="25"/>
      <c r="H60" s="26"/>
      <c r="I60" s="27"/>
      <c r="J60" s="28"/>
      <c r="K60" s="25"/>
      <c r="L60" s="26"/>
      <c r="M60" s="27"/>
      <c r="N60" s="28"/>
      <c r="O60" s="25"/>
      <c r="P60" s="26"/>
      <c r="Q60" s="27"/>
      <c r="R60" s="28"/>
      <c r="S60" s="25"/>
      <c r="T60" s="26"/>
      <c r="U60" s="27"/>
      <c r="V60" s="28"/>
      <c r="W60" s="25"/>
      <c r="X60" s="26"/>
      <c r="Y60" s="27"/>
      <c r="Z60" s="28"/>
      <c r="AA60" s="25"/>
      <c r="AB60" s="26"/>
      <c r="AC60" s="27"/>
      <c r="AD60" s="28"/>
      <c r="AE60" s="52" t="str">
        <f t="shared" si="1"/>
        <v/>
      </c>
      <c r="AF60" s="52" t="str">
        <f t="shared" si="7"/>
        <v/>
      </c>
      <c r="AG60" s="52" t="str">
        <f t="shared" si="2"/>
        <v/>
      </c>
      <c r="AH60" s="52" t="str">
        <f t="shared" si="3"/>
        <v/>
      </c>
      <c r="AI60" s="52" t="str">
        <f t="shared" si="4"/>
        <v/>
      </c>
      <c r="AJ60" s="52" t="str">
        <f t="shared" si="5"/>
        <v/>
      </c>
      <c r="AK60" s="52" t="str">
        <f t="shared" si="6"/>
        <v/>
      </c>
    </row>
    <row r="61" spans="1:37" ht="20.100000000000001" customHeight="1" x14ac:dyDescent="0.2">
      <c r="A61" s="158">
        <v>6</v>
      </c>
      <c r="B61" s="16">
        <v>1</v>
      </c>
      <c r="C61" s="17"/>
      <c r="D61" s="18"/>
      <c r="E61" s="19"/>
      <c r="F61" s="156"/>
      <c r="G61" s="17"/>
      <c r="H61" s="18"/>
      <c r="I61" s="19"/>
      <c r="J61" s="149"/>
      <c r="K61" s="17"/>
      <c r="L61" s="18"/>
      <c r="M61" s="19"/>
      <c r="N61" s="149"/>
      <c r="O61" s="17"/>
      <c r="P61" s="18"/>
      <c r="Q61" s="19"/>
      <c r="R61" s="149"/>
      <c r="S61" s="17"/>
      <c r="T61" s="18"/>
      <c r="U61" s="19"/>
      <c r="V61" s="149"/>
      <c r="W61" s="17"/>
      <c r="X61" s="18"/>
      <c r="Y61" s="19"/>
      <c r="Z61" s="149"/>
      <c r="AA61" s="17"/>
      <c r="AB61" s="18"/>
      <c r="AC61" s="19"/>
      <c r="AD61" s="149"/>
      <c r="AE61" s="50" t="str">
        <f t="shared" si="1"/>
        <v/>
      </c>
      <c r="AF61" s="50" t="str">
        <f t="shared" si="7"/>
        <v/>
      </c>
      <c r="AG61" s="50" t="str">
        <f t="shared" si="2"/>
        <v/>
      </c>
      <c r="AH61" s="50" t="str">
        <f t="shared" si="3"/>
        <v/>
      </c>
      <c r="AI61" s="50" t="str">
        <f t="shared" si="4"/>
        <v/>
      </c>
      <c r="AJ61" s="50" t="str">
        <f t="shared" si="5"/>
        <v/>
      </c>
      <c r="AK61" s="50" t="str">
        <f t="shared" si="6"/>
        <v/>
      </c>
    </row>
    <row r="62" spans="1:37" ht="20.100000000000001" customHeight="1" x14ac:dyDescent="0.2">
      <c r="A62" s="159"/>
      <c r="B62" s="20">
        <v>2</v>
      </c>
      <c r="C62" s="21"/>
      <c r="D62" s="22"/>
      <c r="E62" s="23"/>
      <c r="F62" s="30"/>
      <c r="G62" s="21"/>
      <c r="H62" s="22"/>
      <c r="I62" s="23"/>
      <c r="J62" s="30"/>
      <c r="K62" s="21"/>
      <c r="L62" s="22"/>
      <c r="M62" s="23"/>
      <c r="N62" s="30"/>
      <c r="O62" s="21"/>
      <c r="P62" s="22"/>
      <c r="Q62" s="23"/>
      <c r="R62" s="30"/>
      <c r="S62" s="21"/>
      <c r="T62" s="22"/>
      <c r="U62" s="23"/>
      <c r="V62" s="30"/>
      <c r="W62" s="21"/>
      <c r="X62" s="22"/>
      <c r="Y62" s="23"/>
      <c r="Z62" s="30"/>
      <c r="AA62" s="21"/>
      <c r="AB62" s="22"/>
      <c r="AC62" s="23"/>
      <c r="AD62" s="30"/>
      <c r="AE62" s="51" t="str">
        <f t="shared" si="1"/>
        <v/>
      </c>
      <c r="AF62" s="51" t="str">
        <f t="shared" si="7"/>
        <v/>
      </c>
      <c r="AG62" s="51" t="str">
        <f t="shared" si="2"/>
        <v/>
      </c>
      <c r="AH62" s="51" t="str">
        <f t="shared" si="3"/>
        <v/>
      </c>
      <c r="AI62" s="51" t="str">
        <f t="shared" si="4"/>
        <v/>
      </c>
      <c r="AJ62" s="51" t="str">
        <f t="shared" si="5"/>
        <v/>
      </c>
      <c r="AK62" s="51" t="str">
        <f t="shared" si="6"/>
        <v/>
      </c>
    </row>
    <row r="63" spans="1:37" ht="20.100000000000001" customHeight="1" x14ac:dyDescent="0.2">
      <c r="A63" s="159"/>
      <c r="B63" s="20">
        <v>3</v>
      </c>
      <c r="C63" s="21"/>
      <c r="D63" s="22"/>
      <c r="E63" s="23"/>
      <c r="F63" s="30"/>
      <c r="G63" s="21"/>
      <c r="H63" s="22"/>
      <c r="I63" s="23"/>
      <c r="J63" s="30"/>
      <c r="K63" s="21"/>
      <c r="L63" s="22"/>
      <c r="M63" s="23"/>
      <c r="N63" s="30"/>
      <c r="O63" s="21"/>
      <c r="P63" s="22"/>
      <c r="Q63" s="23"/>
      <c r="R63" s="30"/>
      <c r="S63" s="21"/>
      <c r="T63" s="22"/>
      <c r="U63" s="23"/>
      <c r="V63" s="30"/>
      <c r="W63" s="21"/>
      <c r="X63" s="22"/>
      <c r="Y63" s="23"/>
      <c r="Z63" s="30"/>
      <c r="AA63" s="21"/>
      <c r="AB63" s="22"/>
      <c r="AC63" s="23"/>
      <c r="AD63" s="30"/>
      <c r="AE63" s="51" t="str">
        <f t="shared" si="1"/>
        <v/>
      </c>
      <c r="AF63" s="51" t="str">
        <f t="shared" si="7"/>
        <v/>
      </c>
      <c r="AG63" s="51" t="str">
        <f t="shared" si="2"/>
        <v/>
      </c>
      <c r="AH63" s="51" t="str">
        <f t="shared" si="3"/>
        <v/>
      </c>
      <c r="AI63" s="51" t="str">
        <f t="shared" si="4"/>
        <v/>
      </c>
      <c r="AJ63" s="51" t="str">
        <f t="shared" si="5"/>
        <v/>
      </c>
      <c r="AK63" s="51" t="str">
        <f t="shared" si="6"/>
        <v/>
      </c>
    </row>
    <row r="64" spans="1:37" ht="20.100000000000001" customHeight="1" x14ac:dyDescent="0.2">
      <c r="A64" s="159"/>
      <c r="B64" s="20">
        <v>4</v>
      </c>
      <c r="C64" s="21"/>
      <c r="D64" s="22"/>
      <c r="E64" s="23"/>
      <c r="F64" s="30"/>
      <c r="G64" s="21"/>
      <c r="H64" s="22"/>
      <c r="I64" s="23"/>
      <c r="J64" s="30"/>
      <c r="K64" s="21"/>
      <c r="L64" s="22"/>
      <c r="M64" s="23"/>
      <c r="N64" s="30"/>
      <c r="O64" s="21"/>
      <c r="P64" s="22"/>
      <c r="Q64" s="23"/>
      <c r="R64" s="30"/>
      <c r="S64" s="21"/>
      <c r="T64" s="22"/>
      <c r="U64" s="23"/>
      <c r="V64" s="30"/>
      <c r="W64" s="21"/>
      <c r="X64" s="22"/>
      <c r="Y64" s="23"/>
      <c r="Z64" s="30"/>
      <c r="AA64" s="21"/>
      <c r="AB64" s="22"/>
      <c r="AC64" s="23"/>
      <c r="AD64" s="30"/>
      <c r="AE64" s="51" t="str">
        <f t="shared" si="1"/>
        <v/>
      </c>
      <c r="AF64" s="51" t="str">
        <f t="shared" si="7"/>
        <v/>
      </c>
      <c r="AG64" s="51" t="str">
        <f t="shared" si="2"/>
        <v/>
      </c>
      <c r="AH64" s="51" t="str">
        <f t="shared" si="3"/>
        <v/>
      </c>
      <c r="AI64" s="51" t="str">
        <f t="shared" si="4"/>
        <v/>
      </c>
      <c r="AJ64" s="51" t="str">
        <f t="shared" si="5"/>
        <v/>
      </c>
      <c r="AK64" s="51" t="str">
        <f t="shared" si="6"/>
        <v/>
      </c>
    </row>
    <row r="65" spans="1:37" ht="20.100000000000001" customHeight="1" x14ac:dyDescent="0.2">
      <c r="A65" s="159"/>
      <c r="B65" s="20">
        <v>5</v>
      </c>
      <c r="C65" s="21"/>
      <c r="D65" s="22"/>
      <c r="E65" s="23"/>
      <c r="F65" s="30"/>
      <c r="G65" s="21"/>
      <c r="H65" s="22"/>
      <c r="I65" s="23"/>
      <c r="J65" s="30"/>
      <c r="K65" s="21"/>
      <c r="L65" s="22"/>
      <c r="M65" s="23"/>
      <c r="N65" s="30"/>
      <c r="O65" s="21"/>
      <c r="P65" s="22"/>
      <c r="Q65" s="23"/>
      <c r="R65" s="30"/>
      <c r="S65" s="21"/>
      <c r="T65" s="22"/>
      <c r="U65" s="23"/>
      <c r="V65" s="30"/>
      <c r="W65" s="21"/>
      <c r="X65" s="22"/>
      <c r="Y65" s="23"/>
      <c r="Z65" s="30"/>
      <c r="AA65" s="21"/>
      <c r="AB65" s="22"/>
      <c r="AC65" s="23"/>
      <c r="AD65" s="30"/>
      <c r="AE65" s="51" t="str">
        <f t="shared" si="1"/>
        <v/>
      </c>
      <c r="AF65" s="51" t="str">
        <f t="shared" si="7"/>
        <v/>
      </c>
      <c r="AG65" s="51" t="str">
        <f t="shared" si="2"/>
        <v/>
      </c>
      <c r="AH65" s="51" t="str">
        <f t="shared" si="3"/>
        <v/>
      </c>
      <c r="AI65" s="51" t="str">
        <f t="shared" si="4"/>
        <v/>
      </c>
      <c r="AJ65" s="51" t="str">
        <f t="shared" si="5"/>
        <v/>
      </c>
      <c r="AK65" s="51" t="str">
        <f t="shared" si="6"/>
        <v/>
      </c>
    </row>
    <row r="66" spans="1:37" ht="20.100000000000001" customHeight="1" x14ac:dyDescent="0.2">
      <c r="A66" s="159"/>
      <c r="B66" s="20">
        <v>6</v>
      </c>
      <c r="C66" s="21"/>
      <c r="D66" s="22"/>
      <c r="E66" s="23"/>
      <c r="F66" s="30"/>
      <c r="G66" s="21"/>
      <c r="H66" s="22"/>
      <c r="I66" s="23"/>
      <c r="J66" s="30"/>
      <c r="K66" s="21"/>
      <c r="L66" s="22"/>
      <c r="M66" s="23"/>
      <c r="N66" s="30"/>
      <c r="O66" s="21"/>
      <c r="P66" s="22"/>
      <c r="Q66" s="23"/>
      <c r="R66" s="30"/>
      <c r="S66" s="21"/>
      <c r="T66" s="22"/>
      <c r="U66" s="23"/>
      <c r="V66" s="30"/>
      <c r="W66" s="21"/>
      <c r="X66" s="22"/>
      <c r="Y66" s="23"/>
      <c r="Z66" s="30"/>
      <c r="AA66" s="21"/>
      <c r="AB66" s="22"/>
      <c r="AC66" s="23"/>
      <c r="AD66" s="30"/>
      <c r="AE66" s="51" t="str">
        <f t="shared" si="1"/>
        <v/>
      </c>
      <c r="AF66" s="51" t="str">
        <f t="shared" si="7"/>
        <v/>
      </c>
      <c r="AG66" s="51" t="str">
        <f t="shared" si="2"/>
        <v/>
      </c>
      <c r="AH66" s="51" t="str">
        <f t="shared" si="3"/>
        <v/>
      </c>
      <c r="AI66" s="51" t="str">
        <f t="shared" si="4"/>
        <v/>
      </c>
      <c r="AJ66" s="51" t="str">
        <f t="shared" si="5"/>
        <v/>
      </c>
      <c r="AK66" s="51" t="str">
        <f t="shared" si="6"/>
        <v/>
      </c>
    </row>
    <row r="67" spans="1:37" ht="20.100000000000001" customHeight="1" x14ac:dyDescent="0.2">
      <c r="A67" s="159"/>
      <c r="B67" s="20">
        <v>7</v>
      </c>
      <c r="C67" s="21"/>
      <c r="D67" s="22"/>
      <c r="E67" s="23"/>
      <c r="F67" s="30"/>
      <c r="G67" s="21"/>
      <c r="H67" s="22"/>
      <c r="I67" s="23"/>
      <c r="J67" s="30"/>
      <c r="K67" s="21"/>
      <c r="L67" s="22"/>
      <c r="M67" s="23"/>
      <c r="N67" s="30"/>
      <c r="O67" s="21"/>
      <c r="P67" s="22"/>
      <c r="Q67" s="23"/>
      <c r="R67" s="30"/>
      <c r="S67" s="21"/>
      <c r="T67" s="22"/>
      <c r="U67" s="23"/>
      <c r="V67" s="30"/>
      <c r="W67" s="21"/>
      <c r="X67" s="22"/>
      <c r="Y67" s="23"/>
      <c r="Z67" s="30"/>
      <c r="AA67" s="21"/>
      <c r="AB67" s="22"/>
      <c r="AC67" s="23"/>
      <c r="AD67" s="30"/>
      <c r="AE67" s="51" t="str">
        <f t="shared" si="1"/>
        <v/>
      </c>
      <c r="AF67" s="51" t="str">
        <f t="shared" si="7"/>
        <v/>
      </c>
      <c r="AG67" s="51" t="str">
        <f t="shared" si="2"/>
        <v/>
      </c>
      <c r="AH67" s="51" t="str">
        <f t="shared" si="3"/>
        <v/>
      </c>
      <c r="AI67" s="51" t="str">
        <f t="shared" si="4"/>
        <v/>
      </c>
      <c r="AJ67" s="51" t="str">
        <f t="shared" si="5"/>
        <v/>
      </c>
      <c r="AK67" s="51" t="str">
        <f t="shared" si="6"/>
        <v/>
      </c>
    </row>
    <row r="68" spans="1:37" ht="20.100000000000001" customHeight="1" x14ac:dyDescent="0.2">
      <c r="A68" s="159"/>
      <c r="B68" s="20">
        <v>8</v>
      </c>
      <c r="C68" s="21"/>
      <c r="D68" s="22"/>
      <c r="E68" s="23"/>
      <c r="F68" s="30"/>
      <c r="G68" s="21"/>
      <c r="H68" s="22"/>
      <c r="I68" s="23"/>
      <c r="J68" s="30"/>
      <c r="K68" s="21"/>
      <c r="L68" s="22"/>
      <c r="M68" s="23"/>
      <c r="N68" s="30"/>
      <c r="O68" s="21"/>
      <c r="P68" s="22"/>
      <c r="Q68" s="23"/>
      <c r="R68" s="30"/>
      <c r="S68" s="21"/>
      <c r="T68" s="22"/>
      <c r="U68" s="23"/>
      <c r="V68" s="30"/>
      <c r="W68" s="21"/>
      <c r="X68" s="22"/>
      <c r="Y68" s="23"/>
      <c r="Z68" s="30"/>
      <c r="AA68" s="21"/>
      <c r="AB68" s="22"/>
      <c r="AC68" s="23"/>
      <c r="AD68" s="30"/>
      <c r="AE68" s="51" t="str">
        <f t="shared" si="1"/>
        <v/>
      </c>
      <c r="AF68" s="51" t="str">
        <f t="shared" si="7"/>
        <v/>
      </c>
      <c r="AG68" s="51" t="str">
        <f t="shared" si="2"/>
        <v/>
      </c>
      <c r="AH68" s="51" t="str">
        <f t="shared" si="3"/>
        <v/>
      </c>
      <c r="AI68" s="51" t="str">
        <f t="shared" si="4"/>
        <v/>
      </c>
      <c r="AJ68" s="51" t="str">
        <f t="shared" si="5"/>
        <v/>
      </c>
      <c r="AK68" s="51" t="str">
        <f t="shared" si="6"/>
        <v/>
      </c>
    </row>
    <row r="69" spans="1:37" ht="20.100000000000001" customHeight="1" x14ac:dyDescent="0.2">
      <c r="A69" s="159"/>
      <c r="B69" s="20">
        <v>9</v>
      </c>
      <c r="C69" s="21"/>
      <c r="D69" s="22"/>
      <c r="E69" s="23"/>
      <c r="F69" s="30"/>
      <c r="G69" s="21"/>
      <c r="H69" s="22"/>
      <c r="I69" s="23"/>
      <c r="J69" s="30"/>
      <c r="K69" s="21"/>
      <c r="L69" s="22"/>
      <c r="M69" s="23"/>
      <c r="N69" s="30"/>
      <c r="O69" s="21"/>
      <c r="P69" s="22"/>
      <c r="Q69" s="23"/>
      <c r="R69" s="30"/>
      <c r="S69" s="21"/>
      <c r="T69" s="22"/>
      <c r="U69" s="23"/>
      <c r="V69" s="30"/>
      <c r="W69" s="21"/>
      <c r="X69" s="22"/>
      <c r="Y69" s="23"/>
      <c r="Z69" s="30"/>
      <c r="AA69" s="21"/>
      <c r="AB69" s="22"/>
      <c r="AC69" s="23"/>
      <c r="AD69" s="30"/>
      <c r="AE69" s="51" t="str">
        <f t="shared" si="1"/>
        <v/>
      </c>
      <c r="AF69" s="51" t="str">
        <f t="shared" si="7"/>
        <v/>
      </c>
      <c r="AG69" s="51" t="str">
        <f t="shared" si="2"/>
        <v/>
      </c>
      <c r="AH69" s="51" t="str">
        <f t="shared" si="3"/>
        <v/>
      </c>
      <c r="AI69" s="51" t="str">
        <f t="shared" si="4"/>
        <v/>
      </c>
      <c r="AJ69" s="51" t="str">
        <f t="shared" si="5"/>
        <v/>
      </c>
      <c r="AK69" s="51" t="str">
        <f t="shared" si="6"/>
        <v/>
      </c>
    </row>
    <row r="70" spans="1:37" ht="20.100000000000001" customHeight="1" thickBot="1" x14ac:dyDescent="0.25">
      <c r="A70" s="160"/>
      <c r="B70" s="24">
        <v>10</v>
      </c>
      <c r="C70" s="25"/>
      <c r="D70" s="26"/>
      <c r="E70" s="27"/>
      <c r="F70" s="28"/>
      <c r="G70" s="25"/>
      <c r="H70" s="26"/>
      <c r="I70" s="27"/>
      <c r="J70" s="28"/>
      <c r="K70" s="25"/>
      <c r="L70" s="26"/>
      <c r="M70" s="27"/>
      <c r="N70" s="28"/>
      <c r="O70" s="25"/>
      <c r="P70" s="26"/>
      <c r="Q70" s="27"/>
      <c r="R70" s="28"/>
      <c r="S70" s="25"/>
      <c r="T70" s="26"/>
      <c r="U70" s="27"/>
      <c r="V70" s="28"/>
      <c r="W70" s="25"/>
      <c r="X70" s="26"/>
      <c r="Y70" s="27"/>
      <c r="Z70" s="28"/>
      <c r="AA70" s="25"/>
      <c r="AB70" s="26"/>
      <c r="AC70" s="27"/>
      <c r="AD70" s="28"/>
      <c r="AE70" s="52" t="str">
        <f t="shared" si="1"/>
        <v/>
      </c>
      <c r="AF70" s="52" t="str">
        <f t="shared" si="7"/>
        <v/>
      </c>
      <c r="AG70" s="52" t="str">
        <f t="shared" si="2"/>
        <v/>
      </c>
      <c r="AH70" s="52" t="str">
        <f t="shared" si="3"/>
        <v/>
      </c>
      <c r="AI70" s="52" t="str">
        <f t="shared" si="4"/>
        <v/>
      </c>
      <c r="AJ70" s="52" t="str">
        <f t="shared" si="5"/>
        <v/>
      </c>
      <c r="AK70" s="52" t="str">
        <f t="shared" si="6"/>
        <v/>
      </c>
    </row>
    <row r="71" spans="1:37" ht="20.100000000000001" customHeight="1" x14ac:dyDescent="0.2">
      <c r="A71" s="158">
        <v>7</v>
      </c>
      <c r="B71" s="16">
        <v>1</v>
      </c>
      <c r="C71" s="17"/>
      <c r="D71" s="18"/>
      <c r="E71" s="19"/>
      <c r="F71" s="156"/>
      <c r="G71" s="17"/>
      <c r="H71" s="18"/>
      <c r="I71" s="19"/>
      <c r="J71" s="149"/>
      <c r="K71" s="17"/>
      <c r="L71" s="18"/>
      <c r="M71" s="19"/>
      <c r="N71" s="149"/>
      <c r="O71" s="17"/>
      <c r="P71" s="18"/>
      <c r="Q71" s="19"/>
      <c r="R71" s="149"/>
      <c r="S71" s="17"/>
      <c r="T71" s="18"/>
      <c r="U71" s="19"/>
      <c r="V71" s="149"/>
      <c r="W71" s="17"/>
      <c r="X71" s="18"/>
      <c r="Y71" s="19"/>
      <c r="Z71" s="149"/>
      <c r="AA71" s="17"/>
      <c r="AB71" s="18"/>
      <c r="AC71" s="19"/>
      <c r="AD71" s="149"/>
      <c r="AE71" s="50" t="str">
        <f t="shared" si="1"/>
        <v/>
      </c>
      <c r="AF71" s="50" t="str">
        <f t="shared" si="7"/>
        <v/>
      </c>
      <c r="AG71" s="50" t="str">
        <f t="shared" si="2"/>
        <v/>
      </c>
      <c r="AH71" s="50" t="str">
        <f t="shared" si="3"/>
        <v/>
      </c>
      <c r="AI71" s="50" t="str">
        <f t="shared" si="4"/>
        <v/>
      </c>
      <c r="AJ71" s="50" t="str">
        <f t="shared" si="5"/>
        <v/>
      </c>
      <c r="AK71" s="50" t="str">
        <f t="shared" si="6"/>
        <v/>
      </c>
    </row>
    <row r="72" spans="1:37" ht="20.100000000000001" customHeight="1" x14ac:dyDescent="0.2">
      <c r="A72" s="159"/>
      <c r="B72" s="20">
        <v>2</v>
      </c>
      <c r="C72" s="21"/>
      <c r="D72" s="22"/>
      <c r="E72" s="23"/>
      <c r="F72" s="30"/>
      <c r="G72" s="21"/>
      <c r="H72" s="22"/>
      <c r="I72" s="23"/>
      <c r="J72" s="30"/>
      <c r="K72" s="21"/>
      <c r="L72" s="22"/>
      <c r="M72" s="23"/>
      <c r="N72" s="30"/>
      <c r="O72" s="21"/>
      <c r="P72" s="22"/>
      <c r="Q72" s="23"/>
      <c r="R72" s="30"/>
      <c r="S72" s="21"/>
      <c r="T72" s="22"/>
      <c r="U72" s="23"/>
      <c r="V72" s="30"/>
      <c r="W72" s="21"/>
      <c r="X72" s="22"/>
      <c r="Y72" s="23"/>
      <c r="Z72" s="30"/>
      <c r="AA72" s="21"/>
      <c r="AB72" s="22"/>
      <c r="AC72" s="23"/>
      <c r="AD72" s="30"/>
      <c r="AE72" s="51" t="str">
        <f t="shared" si="1"/>
        <v/>
      </c>
      <c r="AF72" s="51" t="str">
        <f t="shared" si="7"/>
        <v/>
      </c>
      <c r="AG72" s="51" t="str">
        <f t="shared" si="2"/>
        <v/>
      </c>
      <c r="AH72" s="51" t="str">
        <f t="shared" si="3"/>
        <v/>
      </c>
      <c r="AI72" s="51" t="str">
        <f t="shared" si="4"/>
        <v/>
      </c>
      <c r="AJ72" s="51" t="str">
        <f t="shared" si="5"/>
        <v/>
      </c>
      <c r="AK72" s="51" t="str">
        <f t="shared" si="6"/>
        <v/>
      </c>
    </row>
    <row r="73" spans="1:37" ht="20.100000000000001" customHeight="1" x14ac:dyDescent="0.2">
      <c r="A73" s="159"/>
      <c r="B73" s="20">
        <v>3</v>
      </c>
      <c r="C73" s="21"/>
      <c r="D73" s="22"/>
      <c r="E73" s="23"/>
      <c r="F73" s="30"/>
      <c r="G73" s="21"/>
      <c r="H73" s="22"/>
      <c r="I73" s="23"/>
      <c r="J73" s="30"/>
      <c r="K73" s="21"/>
      <c r="L73" s="22"/>
      <c r="M73" s="23"/>
      <c r="N73" s="30"/>
      <c r="O73" s="21"/>
      <c r="P73" s="22"/>
      <c r="Q73" s="23"/>
      <c r="R73" s="30"/>
      <c r="S73" s="21"/>
      <c r="T73" s="22"/>
      <c r="U73" s="23"/>
      <c r="V73" s="30"/>
      <c r="W73" s="21"/>
      <c r="X73" s="22"/>
      <c r="Y73" s="23"/>
      <c r="Z73" s="30"/>
      <c r="AA73" s="21"/>
      <c r="AB73" s="22"/>
      <c r="AC73" s="23"/>
      <c r="AD73" s="30"/>
      <c r="AE73" s="51" t="str">
        <f t="shared" si="1"/>
        <v/>
      </c>
      <c r="AF73" s="51" t="str">
        <f t="shared" si="7"/>
        <v/>
      </c>
      <c r="AG73" s="51" t="str">
        <f t="shared" si="2"/>
        <v/>
      </c>
      <c r="AH73" s="51" t="str">
        <f t="shared" si="3"/>
        <v/>
      </c>
      <c r="AI73" s="51" t="str">
        <f t="shared" si="4"/>
        <v/>
      </c>
      <c r="AJ73" s="51" t="str">
        <f t="shared" si="5"/>
        <v/>
      </c>
      <c r="AK73" s="51" t="str">
        <f t="shared" si="6"/>
        <v/>
      </c>
    </row>
    <row r="74" spans="1:37" ht="20.100000000000001" customHeight="1" x14ac:dyDescent="0.2">
      <c r="A74" s="159"/>
      <c r="B74" s="20">
        <v>4</v>
      </c>
      <c r="C74" s="21"/>
      <c r="D74" s="22"/>
      <c r="E74" s="23"/>
      <c r="F74" s="30"/>
      <c r="G74" s="21"/>
      <c r="H74" s="22"/>
      <c r="I74" s="23"/>
      <c r="J74" s="30"/>
      <c r="K74" s="21"/>
      <c r="L74" s="22"/>
      <c r="M74" s="23"/>
      <c r="N74" s="30"/>
      <c r="O74" s="21"/>
      <c r="P74" s="22"/>
      <c r="Q74" s="23"/>
      <c r="R74" s="30"/>
      <c r="S74" s="21"/>
      <c r="T74" s="22"/>
      <c r="U74" s="23"/>
      <c r="V74" s="30"/>
      <c r="W74" s="21"/>
      <c r="X74" s="22"/>
      <c r="Y74" s="23"/>
      <c r="Z74" s="30"/>
      <c r="AA74" s="21"/>
      <c r="AB74" s="22"/>
      <c r="AC74" s="23"/>
      <c r="AD74" s="30"/>
      <c r="AE74" s="51" t="str">
        <f t="shared" si="1"/>
        <v/>
      </c>
      <c r="AF74" s="51" t="str">
        <f t="shared" si="7"/>
        <v/>
      </c>
      <c r="AG74" s="51" t="str">
        <f t="shared" si="2"/>
        <v/>
      </c>
      <c r="AH74" s="51" t="str">
        <f t="shared" si="3"/>
        <v/>
      </c>
      <c r="AI74" s="51" t="str">
        <f t="shared" si="4"/>
        <v/>
      </c>
      <c r="AJ74" s="51" t="str">
        <f t="shared" si="5"/>
        <v/>
      </c>
      <c r="AK74" s="51" t="str">
        <f t="shared" si="6"/>
        <v/>
      </c>
    </row>
    <row r="75" spans="1:37" ht="20.100000000000001" customHeight="1" x14ac:dyDescent="0.2">
      <c r="A75" s="159"/>
      <c r="B75" s="20">
        <v>5</v>
      </c>
      <c r="C75" s="21"/>
      <c r="D75" s="22"/>
      <c r="E75" s="23"/>
      <c r="F75" s="30"/>
      <c r="G75" s="21"/>
      <c r="H75" s="22"/>
      <c r="I75" s="23"/>
      <c r="J75" s="30"/>
      <c r="K75" s="21"/>
      <c r="L75" s="22"/>
      <c r="M75" s="23"/>
      <c r="N75" s="30"/>
      <c r="O75" s="21"/>
      <c r="P75" s="22"/>
      <c r="Q75" s="23"/>
      <c r="R75" s="30"/>
      <c r="S75" s="21"/>
      <c r="T75" s="22"/>
      <c r="U75" s="23"/>
      <c r="V75" s="30"/>
      <c r="W75" s="21"/>
      <c r="X75" s="22"/>
      <c r="Y75" s="23"/>
      <c r="Z75" s="30"/>
      <c r="AA75" s="21"/>
      <c r="AB75" s="22"/>
      <c r="AC75" s="23"/>
      <c r="AD75" s="30"/>
      <c r="AE75" s="51" t="str">
        <f t="shared" si="1"/>
        <v/>
      </c>
      <c r="AF75" s="51" t="str">
        <f t="shared" ref="AF75:AF110" si="8">IF((G75+J75)&gt;0,1,"")</f>
        <v/>
      </c>
      <c r="AG75" s="51" t="str">
        <f t="shared" si="2"/>
        <v/>
      </c>
      <c r="AH75" s="51" t="str">
        <f t="shared" si="3"/>
        <v/>
      </c>
      <c r="AI75" s="51" t="str">
        <f t="shared" si="4"/>
        <v/>
      </c>
      <c r="AJ75" s="51" t="str">
        <f t="shared" si="5"/>
        <v/>
      </c>
      <c r="AK75" s="51" t="str">
        <f t="shared" si="6"/>
        <v/>
      </c>
    </row>
    <row r="76" spans="1:37" ht="20.100000000000001" customHeight="1" x14ac:dyDescent="0.2">
      <c r="A76" s="159"/>
      <c r="B76" s="20">
        <v>6</v>
      </c>
      <c r="C76" s="21"/>
      <c r="D76" s="22"/>
      <c r="E76" s="23"/>
      <c r="F76" s="30"/>
      <c r="G76" s="21"/>
      <c r="H76" s="22"/>
      <c r="I76" s="23"/>
      <c r="J76" s="30"/>
      <c r="K76" s="21"/>
      <c r="L76" s="22"/>
      <c r="M76" s="23"/>
      <c r="N76" s="30"/>
      <c r="O76" s="21"/>
      <c r="P76" s="22"/>
      <c r="Q76" s="23"/>
      <c r="R76" s="30"/>
      <c r="S76" s="21"/>
      <c r="T76" s="22"/>
      <c r="U76" s="23"/>
      <c r="V76" s="30"/>
      <c r="W76" s="21"/>
      <c r="X76" s="22"/>
      <c r="Y76" s="23"/>
      <c r="Z76" s="30"/>
      <c r="AA76" s="21"/>
      <c r="AB76" s="22"/>
      <c r="AC76" s="23"/>
      <c r="AD76" s="30"/>
      <c r="AE76" s="51" t="str">
        <f t="shared" ref="AE76:AE110" si="9">IF((C76+F76)&gt;0,1,"")</f>
        <v/>
      </c>
      <c r="AF76" s="51" t="str">
        <f t="shared" si="8"/>
        <v/>
      </c>
      <c r="AG76" s="51" t="str">
        <f t="shared" ref="AG76:AG110" si="10">IF((K76+N76)&gt;0,1,"")</f>
        <v/>
      </c>
      <c r="AH76" s="51" t="str">
        <f t="shared" ref="AH76:AH110" si="11">IF((O76+R76)&gt;0,1,"")</f>
        <v/>
      </c>
      <c r="AI76" s="51" t="str">
        <f t="shared" ref="AI76:AI110" si="12">IF((S76+V76)&gt;0,1,"")</f>
        <v/>
      </c>
      <c r="AJ76" s="51" t="str">
        <f t="shared" ref="AJ76:AJ110" si="13">IF((W76+Z76)&gt;0,1,"")</f>
        <v/>
      </c>
      <c r="AK76" s="51" t="str">
        <f t="shared" ref="AK76:AK110" si="14">IF((AA76+AD76)&gt;0,1,"")</f>
        <v/>
      </c>
    </row>
    <row r="77" spans="1:37" ht="20.100000000000001" customHeight="1" x14ac:dyDescent="0.2">
      <c r="A77" s="159"/>
      <c r="B77" s="20">
        <v>7</v>
      </c>
      <c r="C77" s="21"/>
      <c r="D77" s="22"/>
      <c r="E77" s="23"/>
      <c r="F77" s="30"/>
      <c r="G77" s="21"/>
      <c r="H77" s="22"/>
      <c r="I77" s="23"/>
      <c r="J77" s="30"/>
      <c r="K77" s="21"/>
      <c r="L77" s="22"/>
      <c r="M77" s="23"/>
      <c r="N77" s="30"/>
      <c r="O77" s="21"/>
      <c r="P77" s="22"/>
      <c r="Q77" s="23"/>
      <c r="R77" s="30"/>
      <c r="S77" s="21"/>
      <c r="T77" s="22"/>
      <c r="U77" s="23"/>
      <c r="V77" s="30"/>
      <c r="W77" s="21"/>
      <c r="X77" s="22"/>
      <c r="Y77" s="23"/>
      <c r="Z77" s="30"/>
      <c r="AA77" s="21"/>
      <c r="AB77" s="22"/>
      <c r="AC77" s="23"/>
      <c r="AD77" s="30"/>
      <c r="AE77" s="51" t="str">
        <f t="shared" si="9"/>
        <v/>
      </c>
      <c r="AF77" s="51" t="str">
        <f t="shared" si="8"/>
        <v/>
      </c>
      <c r="AG77" s="51" t="str">
        <f t="shared" si="10"/>
        <v/>
      </c>
      <c r="AH77" s="51" t="str">
        <f t="shared" si="11"/>
        <v/>
      </c>
      <c r="AI77" s="51" t="str">
        <f t="shared" si="12"/>
        <v/>
      </c>
      <c r="AJ77" s="51" t="str">
        <f t="shared" si="13"/>
        <v/>
      </c>
      <c r="AK77" s="51" t="str">
        <f t="shared" si="14"/>
        <v/>
      </c>
    </row>
    <row r="78" spans="1:37" ht="20.100000000000001" customHeight="1" x14ac:dyDescent="0.2">
      <c r="A78" s="159"/>
      <c r="B78" s="20">
        <v>8</v>
      </c>
      <c r="C78" s="21"/>
      <c r="D78" s="22"/>
      <c r="E78" s="23"/>
      <c r="F78" s="30"/>
      <c r="G78" s="21"/>
      <c r="H78" s="22"/>
      <c r="I78" s="23"/>
      <c r="J78" s="30"/>
      <c r="K78" s="21"/>
      <c r="L78" s="22"/>
      <c r="M78" s="23"/>
      <c r="N78" s="30"/>
      <c r="O78" s="21"/>
      <c r="P78" s="22"/>
      <c r="Q78" s="23"/>
      <c r="R78" s="30"/>
      <c r="S78" s="21"/>
      <c r="T78" s="22"/>
      <c r="U78" s="23"/>
      <c r="V78" s="30"/>
      <c r="W78" s="21"/>
      <c r="X78" s="22"/>
      <c r="Y78" s="23"/>
      <c r="Z78" s="30"/>
      <c r="AA78" s="21"/>
      <c r="AB78" s="22"/>
      <c r="AC78" s="23"/>
      <c r="AD78" s="30"/>
      <c r="AE78" s="51" t="str">
        <f t="shared" si="9"/>
        <v/>
      </c>
      <c r="AF78" s="51" t="str">
        <f t="shared" si="8"/>
        <v/>
      </c>
      <c r="AG78" s="51" t="str">
        <f t="shared" si="10"/>
        <v/>
      </c>
      <c r="AH78" s="51" t="str">
        <f t="shared" si="11"/>
        <v/>
      </c>
      <c r="AI78" s="51" t="str">
        <f t="shared" si="12"/>
        <v/>
      </c>
      <c r="AJ78" s="51" t="str">
        <f t="shared" si="13"/>
        <v/>
      </c>
      <c r="AK78" s="51" t="str">
        <f t="shared" si="14"/>
        <v/>
      </c>
    </row>
    <row r="79" spans="1:37" ht="20.100000000000001" customHeight="1" x14ac:dyDescent="0.2">
      <c r="A79" s="159"/>
      <c r="B79" s="20">
        <v>9</v>
      </c>
      <c r="C79" s="21"/>
      <c r="D79" s="22"/>
      <c r="E79" s="23"/>
      <c r="F79" s="30"/>
      <c r="G79" s="21"/>
      <c r="H79" s="22"/>
      <c r="I79" s="23"/>
      <c r="J79" s="30"/>
      <c r="K79" s="21"/>
      <c r="L79" s="22"/>
      <c r="M79" s="23"/>
      <c r="N79" s="30"/>
      <c r="O79" s="21"/>
      <c r="P79" s="22"/>
      <c r="Q79" s="23"/>
      <c r="R79" s="30"/>
      <c r="S79" s="21"/>
      <c r="T79" s="22"/>
      <c r="U79" s="23"/>
      <c r="V79" s="30"/>
      <c r="W79" s="21"/>
      <c r="X79" s="22"/>
      <c r="Y79" s="23"/>
      <c r="Z79" s="30"/>
      <c r="AA79" s="21"/>
      <c r="AB79" s="22"/>
      <c r="AC79" s="23"/>
      <c r="AD79" s="30"/>
      <c r="AE79" s="51" t="str">
        <f t="shared" si="9"/>
        <v/>
      </c>
      <c r="AF79" s="51" t="str">
        <f t="shared" si="8"/>
        <v/>
      </c>
      <c r="AG79" s="51" t="str">
        <f t="shared" si="10"/>
        <v/>
      </c>
      <c r="AH79" s="51" t="str">
        <f t="shared" si="11"/>
        <v/>
      </c>
      <c r="AI79" s="51" t="str">
        <f t="shared" si="12"/>
        <v/>
      </c>
      <c r="AJ79" s="51" t="str">
        <f t="shared" si="13"/>
        <v/>
      </c>
      <c r="AK79" s="51" t="str">
        <f t="shared" si="14"/>
        <v/>
      </c>
    </row>
    <row r="80" spans="1:37" ht="20.100000000000001" customHeight="1" thickBot="1" x14ac:dyDescent="0.25">
      <c r="A80" s="160"/>
      <c r="B80" s="24">
        <v>10</v>
      </c>
      <c r="C80" s="25"/>
      <c r="D80" s="26"/>
      <c r="E80" s="27"/>
      <c r="F80" s="28"/>
      <c r="G80" s="25"/>
      <c r="H80" s="26"/>
      <c r="I80" s="27"/>
      <c r="J80" s="28"/>
      <c r="K80" s="25"/>
      <c r="L80" s="26"/>
      <c r="M80" s="27"/>
      <c r="N80" s="28"/>
      <c r="O80" s="25"/>
      <c r="P80" s="26"/>
      <c r="Q80" s="27"/>
      <c r="R80" s="28"/>
      <c r="S80" s="25"/>
      <c r="T80" s="26"/>
      <c r="U80" s="27"/>
      <c r="V80" s="28"/>
      <c r="W80" s="25"/>
      <c r="X80" s="26"/>
      <c r="Y80" s="27"/>
      <c r="Z80" s="28"/>
      <c r="AA80" s="25"/>
      <c r="AB80" s="26"/>
      <c r="AC80" s="27"/>
      <c r="AD80" s="28"/>
      <c r="AE80" s="52" t="str">
        <f t="shared" si="9"/>
        <v/>
      </c>
      <c r="AF80" s="52" t="str">
        <f t="shared" si="8"/>
        <v/>
      </c>
      <c r="AG80" s="52" t="str">
        <f t="shared" si="10"/>
        <v/>
      </c>
      <c r="AH80" s="52" t="str">
        <f t="shared" si="11"/>
        <v/>
      </c>
      <c r="AI80" s="52" t="str">
        <f t="shared" si="12"/>
        <v/>
      </c>
      <c r="AJ80" s="52" t="str">
        <f t="shared" si="13"/>
        <v/>
      </c>
      <c r="AK80" s="52" t="str">
        <f t="shared" si="14"/>
        <v/>
      </c>
    </row>
    <row r="81" spans="1:37" ht="20.100000000000001" customHeight="1" x14ac:dyDescent="0.2">
      <c r="A81" s="158">
        <v>8</v>
      </c>
      <c r="B81" s="16">
        <v>1</v>
      </c>
      <c r="C81" s="17"/>
      <c r="D81" s="18"/>
      <c r="E81" s="19"/>
      <c r="F81" s="156"/>
      <c r="G81" s="17"/>
      <c r="H81" s="18"/>
      <c r="I81" s="19"/>
      <c r="J81" s="149"/>
      <c r="K81" s="17"/>
      <c r="L81" s="18"/>
      <c r="M81" s="19"/>
      <c r="N81" s="149"/>
      <c r="O81" s="17"/>
      <c r="P81" s="18"/>
      <c r="Q81" s="19"/>
      <c r="R81" s="149"/>
      <c r="S81" s="17"/>
      <c r="T81" s="18"/>
      <c r="U81" s="19"/>
      <c r="V81" s="149"/>
      <c r="W81" s="17"/>
      <c r="X81" s="18"/>
      <c r="Y81" s="19"/>
      <c r="Z81" s="149"/>
      <c r="AA81" s="17"/>
      <c r="AB81" s="18"/>
      <c r="AC81" s="19"/>
      <c r="AD81" s="149"/>
      <c r="AE81" s="50" t="str">
        <f t="shared" si="9"/>
        <v/>
      </c>
      <c r="AF81" s="50" t="str">
        <f t="shared" si="8"/>
        <v/>
      </c>
      <c r="AG81" s="50" t="str">
        <f t="shared" si="10"/>
        <v/>
      </c>
      <c r="AH81" s="50" t="str">
        <f t="shared" si="11"/>
        <v/>
      </c>
      <c r="AI81" s="50" t="str">
        <f t="shared" si="12"/>
        <v/>
      </c>
      <c r="AJ81" s="50" t="str">
        <f t="shared" si="13"/>
        <v/>
      </c>
      <c r="AK81" s="50" t="str">
        <f t="shared" si="14"/>
        <v/>
      </c>
    </row>
    <row r="82" spans="1:37" ht="20.100000000000001" customHeight="1" x14ac:dyDescent="0.2">
      <c r="A82" s="159"/>
      <c r="B82" s="20">
        <v>2</v>
      </c>
      <c r="C82" s="21"/>
      <c r="D82" s="22"/>
      <c r="E82" s="23"/>
      <c r="F82" s="30"/>
      <c r="G82" s="21"/>
      <c r="H82" s="22"/>
      <c r="I82" s="23"/>
      <c r="J82" s="30"/>
      <c r="K82" s="21"/>
      <c r="L82" s="22"/>
      <c r="M82" s="23"/>
      <c r="N82" s="30"/>
      <c r="O82" s="21"/>
      <c r="P82" s="22"/>
      <c r="Q82" s="23"/>
      <c r="R82" s="30"/>
      <c r="S82" s="21"/>
      <c r="T82" s="22"/>
      <c r="U82" s="23"/>
      <c r="V82" s="30"/>
      <c r="W82" s="21"/>
      <c r="X82" s="22"/>
      <c r="Y82" s="23"/>
      <c r="Z82" s="30"/>
      <c r="AA82" s="21"/>
      <c r="AB82" s="22"/>
      <c r="AC82" s="23"/>
      <c r="AD82" s="30"/>
      <c r="AE82" s="51" t="str">
        <f t="shared" si="9"/>
        <v/>
      </c>
      <c r="AF82" s="51" t="str">
        <f t="shared" si="8"/>
        <v/>
      </c>
      <c r="AG82" s="51" t="str">
        <f t="shared" si="10"/>
        <v/>
      </c>
      <c r="AH82" s="51" t="str">
        <f t="shared" si="11"/>
        <v/>
      </c>
      <c r="AI82" s="51" t="str">
        <f t="shared" si="12"/>
        <v/>
      </c>
      <c r="AJ82" s="51" t="str">
        <f t="shared" si="13"/>
        <v/>
      </c>
      <c r="AK82" s="51" t="str">
        <f t="shared" si="14"/>
        <v/>
      </c>
    </row>
    <row r="83" spans="1:37" ht="20.100000000000001" customHeight="1" x14ac:dyDescent="0.2">
      <c r="A83" s="159"/>
      <c r="B83" s="20">
        <v>3</v>
      </c>
      <c r="C83" s="21"/>
      <c r="D83" s="22"/>
      <c r="E83" s="23"/>
      <c r="F83" s="30"/>
      <c r="G83" s="21"/>
      <c r="H83" s="22"/>
      <c r="I83" s="23"/>
      <c r="J83" s="30"/>
      <c r="K83" s="21"/>
      <c r="L83" s="22"/>
      <c r="M83" s="23"/>
      <c r="N83" s="30"/>
      <c r="O83" s="21"/>
      <c r="P83" s="22"/>
      <c r="Q83" s="23"/>
      <c r="R83" s="30"/>
      <c r="S83" s="21"/>
      <c r="T83" s="22"/>
      <c r="U83" s="23"/>
      <c r="V83" s="30"/>
      <c r="W83" s="21"/>
      <c r="X83" s="22"/>
      <c r="Y83" s="23"/>
      <c r="Z83" s="30"/>
      <c r="AA83" s="21"/>
      <c r="AB83" s="22"/>
      <c r="AC83" s="23"/>
      <c r="AD83" s="30"/>
      <c r="AE83" s="51" t="str">
        <f t="shared" si="9"/>
        <v/>
      </c>
      <c r="AF83" s="51" t="str">
        <f t="shared" si="8"/>
        <v/>
      </c>
      <c r="AG83" s="51" t="str">
        <f t="shared" si="10"/>
        <v/>
      </c>
      <c r="AH83" s="51" t="str">
        <f t="shared" si="11"/>
        <v/>
      </c>
      <c r="AI83" s="51" t="str">
        <f t="shared" si="12"/>
        <v/>
      </c>
      <c r="AJ83" s="51" t="str">
        <f t="shared" si="13"/>
        <v/>
      </c>
      <c r="AK83" s="51" t="str">
        <f t="shared" si="14"/>
        <v/>
      </c>
    </row>
    <row r="84" spans="1:37" ht="20.100000000000001" customHeight="1" x14ac:dyDescent="0.2">
      <c r="A84" s="159"/>
      <c r="B84" s="20">
        <v>4</v>
      </c>
      <c r="C84" s="21"/>
      <c r="D84" s="22"/>
      <c r="E84" s="23"/>
      <c r="F84" s="30"/>
      <c r="G84" s="21"/>
      <c r="H84" s="22"/>
      <c r="I84" s="23"/>
      <c r="J84" s="30"/>
      <c r="K84" s="21"/>
      <c r="L84" s="22"/>
      <c r="M84" s="23"/>
      <c r="N84" s="30"/>
      <c r="O84" s="21"/>
      <c r="P84" s="22"/>
      <c r="Q84" s="23"/>
      <c r="R84" s="30"/>
      <c r="S84" s="21"/>
      <c r="T84" s="22"/>
      <c r="U84" s="23"/>
      <c r="V84" s="30"/>
      <c r="W84" s="21"/>
      <c r="X84" s="22"/>
      <c r="Y84" s="23"/>
      <c r="Z84" s="30"/>
      <c r="AA84" s="21"/>
      <c r="AB84" s="22"/>
      <c r="AC84" s="23"/>
      <c r="AD84" s="30"/>
      <c r="AE84" s="51" t="str">
        <f t="shared" si="9"/>
        <v/>
      </c>
      <c r="AF84" s="51" t="str">
        <f t="shared" si="8"/>
        <v/>
      </c>
      <c r="AG84" s="51" t="str">
        <f t="shared" si="10"/>
        <v/>
      </c>
      <c r="AH84" s="51" t="str">
        <f t="shared" si="11"/>
        <v/>
      </c>
      <c r="AI84" s="51" t="str">
        <f t="shared" si="12"/>
        <v/>
      </c>
      <c r="AJ84" s="51" t="str">
        <f t="shared" si="13"/>
        <v/>
      </c>
      <c r="AK84" s="51" t="str">
        <f t="shared" si="14"/>
        <v/>
      </c>
    </row>
    <row r="85" spans="1:37" ht="20.100000000000001" customHeight="1" x14ac:dyDescent="0.2">
      <c r="A85" s="159"/>
      <c r="B85" s="20">
        <v>5</v>
      </c>
      <c r="C85" s="21"/>
      <c r="D85" s="22"/>
      <c r="E85" s="23"/>
      <c r="F85" s="30"/>
      <c r="G85" s="21"/>
      <c r="H85" s="22"/>
      <c r="I85" s="23"/>
      <c r="J85" s="30"/>
      <c r="K85" s="21"/>
      <c r="L85" s="22"/>
      <c r="M85" s="23"/>
      <c r="N85" s="30"/>
      <c r="O85" s="21"/>
      <c r="P85" s="22"/>
      <c r="Q85" s="23"/>
      <c r="R85" s="30"/>
      <c r="S85" s="21"/>
      <c r="T85" s="22"/>
      <c r="U85" s="23"/>
      <c r="V85" s="30"/>
      <c r="W85" s="21"/>
      <c r="X85" s="22"/>
      <c r="Y85" s="23"/>
      <c r="Z85" s="30"/>
      <c r="AA85" s="21"/>
      <c r="AB85" s="22"/>
      <c r="AC85" s="23"/>
      <c r="AD85" s="30"/>
      <c r="AE85" s="51" t="str">
        <f t="shared" si="9"/>
        <v/>
      </c>
      <c r="AF85" s="51" t="str">
        <f t="shared" si="8"/>
        <v/>
      </c>
      <c r="AG85" s="51" t="str">
        <f t="shared" si="10"/>
        <v/>
      </c>
      <c r="AH85" s="51" t="str">
        <f t="shared" si="11"/>
        <v/>
      </c>
      <c r="AI85" s="51" t="str">
        <f t="shared" si="12"/>
        <v/>
      </c>
      <c r="AJ85" s="51" t="str">
        <f t="shared" si="13"/>
        <v/>
      </c>
      <c r="AK85" s="51" t="str">
        <f t="shared" si="14"/>
        <v/>
      </c>
    </row>
    <row r="86" spans="1:37" ht="20.100000000000001" customHeight="1" x14ac:dyDescent="0.2">
      <c r="A86" s="159"/>
      <c r="B86" s="20">
        <v>6</v>
      </c>
      <c r="C86" s="21"/>
      <c r="D86" s="22"/>
      <c r="E86" s="23"/>
      <c r="F86" s="30"/>
      <c r="G86" s="21"/>
      <c r="H86" s="22"/>
      <c r="I86" s="23"/>
      <c r="J86" s="30"/>
      <c r="K86" s="21"/>
      <c r="L86" s="22"/>
      <c r="M86" s="23"/>
      <c r="N86" s="30"/>
      <c r="O86" s="21"/>
      <c r="P86" s="22"/>
      <c r="Q86" s="23"/>
      <c r="R86" s="30"/>
      <c r="S86" s="21"/>
      <c r="T86" s="22"/>
      <c r="U86" s="23"/>
      <c r="V86" s="30"/>
      <c r="W86" s="21"/>
      <c r="X86" s="22"/>
      <c r="Y86" s="23"/>
      <c r="Z86" s="30"/>
      <c r="AA86" s="21"/>
      <c r="AB86" s="22"/>
      <c r="AC86" s="23"/>
      <c r="AD86" s="30"/>
      <c r="AE86" s="51" t="str">
        <f t="shared" si="9"/>
        <v/>
      </c>
      <c r="AF86" s="51" t="str">
        <f t="shared" si="8"/>
        <v/>
      </c>
      <c r="AG86" s="51" t="str">
        <f t="shared" si="10"/>
        <v/>
      </c>
      <c r="AH86" s="51" t="str">
        <f t="shared" si="11"/>
        <v/>
      </c>
      <c r="AI86" s="51" t="str">
        <f t="shared" si="12"/>
        <v/>
      </c>
      <c r="AJ86" s="51" t="str">
        <f t="shared" si="13"/>
        <v/>
      </c>
      <c r="AK86" s="51" t="str">
        <f t="shared" si="14"/>
        <v/>
      </c>
    </row>
    <row r="87" spans="1:37" ht="20.100000000000001" customHeight="1" x14ac:dyDescent="0.2">
      <c r="A87" s="159"/>
      <c r="B87" s="20">
        <v>7</v>
      </c>
      <c r="C87" s="21"/>
      <c r="D87" s="22"/>
      <c r="E87" s="23"/>
      <c r="F87" s="30"/>
      <c r="G87" s="21"/>
      <c r="H87" s="22"/>
      <c r="I87" s="23"/>
      <c r="J87" s="30"/>
      <c r="K87" s="21"/>
      <c r="L87" s="22"/>
      <c r="M87" s="23"/>
      <c r="N87" s="30"/>
      <c r="O87" s="21"/>
      <c r="P87" s="22"/>
      <c r="Q87" s="23"/>
      <c r="R87" s="30"/>
      <c r="S87" s="21"/>
      <c r="T87" s="22"/>
      <c r="U87" s="23"/>
      <c r="V87" s="30"/>
      <c r="W87" s="21"/>
      <c r="X87" s="22"/>
      <c r="Y87" s="23"/>
      <c r="Z87" s="30"/>
      <c r="AA87" s="21"/>
      <c r="AB87" s="22"/>
      <c r="AC87" s="23"/>
      <c r="AD87" s="30"/>
      <c r="AE87" s="51" t="str">
        <f t="shared" si="9"/>
        <v/>
      </c>
      <c r="AF87" s="51" t="str">
        <f t="shared" si="8"/>
        <v/>
      </c>
      <c r="AG87" s="51" t="str">
        <f t="shared" si="10"/>
        <v/>
      </c>
      <c r="AH87" s="51" t="str">
        <f t="shared" si="11"/>
        <v/>
      </c>
      <c r="AI87" s="51" t="str">
        <f t="shared" si="12"/>
        <v/>
      </c>
      <c r="AJ87" s="51" t="str">
        <f t="shared" si="13"/>
        <v/>
      </c>
      <c r="AK87" s="51" t="str">
        <f t="shared" si="14"/>
        <v/>
      </c>
    </row>
    <row r="88" spans="1:37" ht="20.100000000000001" customHeight="1" x14ac:dyDescent="0.2">
      <c r="A88" s="159"/>
      <c r="B88" s="20">
        <v>8</v>
      </c>
      <c r="C88" s="21"/>
      <c r="D88" s="22"/>
      <c r="E88" s="23"/>
      <c r="F88" s="30"/>
      <c r="G88" s="21"/>
      <c r="H88" s="22"/>
      <c r="I88" s="23"/>
      <c r="J88" s="30"/>
      <c r="K88" s="21"/>
      <c r="L88" s="22"/>
      <c r="M88" s="23"/>
      <c r="N88" s="30"/>
      <c r="O88" s="21"/>
      <c r="P88" s="22"/>
      <c r="Q88" s="23"/>
      <c r="R88" s="30"/>
      <c r="S88" s="21"/>
      <c r="T88" s="22"/>
      <c r="U88" s="23"/>
      <c r="V88" s="30"/>
      <c r="W88" s="21"/>
      <c r="X88" s="22"/>
      <c r="Y88" s="23"/>
      <c r="Z88" s="30"/>
      <c r="AA88" s="21"/>
      <c r="AB88" s="22"/>
      <c r="AC88" s="23"/>
      <c r="AD88" s="30"/>
      <c r="AE88" s="51" t="str">
        <f t="shared" si="9"/>
        <v/>
      </c>
      <c r="AF88" s="51" t="str">
        <f t="shared" si="8"/>
        <v/>
      </c>
      <c r="AG88" s="51" t="str">
        <f t="shared" si="10"/>
        <v/>
      </c>
      <c r="AH88" s="51" t="str">
        <f t="shared" si="11"/>
        <v/>
      </c>
      <c r="AI88" s="51" t="str">
        <f t="shared" si="12"/>
        <v/>
      </c>
      <c r="AJ88" s="51" t="str">
        <f t="shared" si="13"/>
        <v/>
      </c>
      <c r="AK88" s="51" t="str">
        <f t="shared" si="14"/>
        <v/>
      </c>
    </row>
    <row r="89" spans="1:37" ht="20.100000000000001" customHeight="1" x14ac:dyDescent="0.2">
      <c r="A89" s="159"/>
      <c r="B89" s="20">
        <v>9</v>
      </c>
      <c r="C89" s="21"/>
      <c r="D89" s="22"/>
      <c r="E89" s="23"/>
      <c r="F89" s="30"/>
      <c r="G89" s="21"/>
      <c r="H89" s="22"/>
      <c r="I89" s="23"/>
      <c r="J89" s="30"/>
      <c r="K89" s="21"/>
      <c r="L89" s="22"/>
      <c r="M89" s="23"/>
      <c r="N89" s="30"/>
      <c r="O89" s="21"/>
      <c r="P89" s="22"/>
      <c r="Q89" s="23"/>
      <c r="R89" s="30"/>
      <c r="S89" s="21"/>
      <c r="T89" s="22"/>
      <c r="U89" s="23"/>
      <c r="V89" s="30"/>
      <c r="W89" s="21"/>
      <c r="X89" s="22"/>
      <c r="Y89" s="23"/>
      <c r="Z89" s="30"/>
      <c r="AA89" s="21"/>
      <c r="AB89" s="22"/>
      <c r="AC89" s="23"/>
      <c r="AD89" s="30"/>
      <c r="AE89" s="51" t="str">
        <f t="shared" si="9"/>
        <v/>
      </c>
      <c r="AF89" s="51" t="str">
        <f t="shared" si="8"/>
        <v/>
      </c>
      <c r="AG89" s="51" t="str">
        <f t="shared" si="10"/>
        <v/>
      </c>
      <c r="AH89" s="51" t="str">
        <f t="shared" si="11"/>
        <v/>
      </c>
      <c r="AI89" s="51" t="str">
        <f t="shared" si="12"/>
        <v/>
      </c>
      <c r="AJ89" s="51" t="str">
        <f t="shared" si="13"/>
        <v/>
      </c>
      <c r="AK89" s="51" t="str">
        <f t="shared" si="14"/>
        <v/>
      </c>
    </row>
    <row r="90" spans="1:37" ht="20.100000000000001" customHeight="1" thickBot="1" x14ac:dyDescent="0.25">
      <c r="A90" s="160"/>
      <c r="B90" s="24">
        <v>10</v>
      </c>
      <c r="C90" s="25"/>
      <c r="D90" s="26"/>
      <c r="E90" s="27"/>
      <c r="F90" s="28"/>
      <c r="G90" s="25"/>
      <c r="H90" s="26"/>
      <c r="I90" s="27"/>
      <c r="J90" s="28"/>
      <c r="K90" s="25"/>
      <c r="L90" s="26"/>
      <c r="M90" s="27"/>
      <c r="N90" s="28"/>
      <c r="O90" s="25"/>
      <c r="P90" s="26"/>
      <c r="Q90" s="27"/>
      <c r="R90" s="28"/>
      <c r="S90" s="25"/>
      <c r="T90" s="26"/>
      <c r="U90" s="27"/>
      <c r="V90" s="28"/>
      <c r="W90" s="25"/>
      <c r="X90" s="26"/>
      <c r="Y90" s="27"/>
      <c r="Z90" s="28"/>
      <c r="AA90" s="25"/>
      <c r="AB90" s="26"/>
      <c r="AC90" s="27"/>
      <c r="AD90" s="28"/>
      <c r="AE90" s="52" t="str">
        <f t="shared" si="9"/>
        <v/>
      </c>
      <c r="AF90" s="52" t="str">
        <f t="shared" si="8"/>
        <v/>
      </c>
      <c r="AG90" s="52" t="str">
        <f t="shared" si="10"/>
        <v/>
      </c>
      <c r="AH90" s="52" t="str">
        <f t="shared" si="11"/>
        <v/>
      </c>
      <c r="AI90" s="52" t="str">
        <f t="shared" si="12"/>
        <v/>
      </c>
      <c r="AJ90" s="52" t="str">
        <f t="shared" si="13"/>
        <v/>
      </c>
      <c r="AK90" s="52" t="str">
        <f t="shared" si="14"/>
        <v/>
      </c>
    </row>
    <row r="91" spans="1:37" ht="20.100000000000001" customHeight="1" x14ac:dyDescent="0.2">
      <c r="A91" s="158">
        <v>9</v>
      </c>
      <c r="B91" s="16">
        <v>1</v>
      </c>
      <c r="C91" s="17"/>
      <c r="D91" s="18"/>
      <c r="E91" s="19"/>
      <c r="F91" s="156"/>
      <c r="G91" s="17"/>
      <c r="H91" s="18"/>
      <c r="I91" s="19"/>
      <c r="J91" s="149"/>
      <c r="K91" s="17"/>
      <c r="L91" s="18"/>
      <c r="M91" s="19"/>
      <c r="N91" s="149"/>
      <c r="O91" s="17"/>
      <c r="P91" s="18"/>
      <c r="Q91" s="19"/>
      <c r="R91" s="149"/>
      <c r="S91" s="17"/>
      <c r="T91" s="18"/>
      <c r="U91" s="19"/>
      <c r="V91" s="149"/>
      <c r="W91" s="17"/>
      <c r="X91" s="18"/>
      <c r="Y91" s="19"/>
      <c r="Z91" s="149"/>
      <c r="AA91" s="17"/>
      <c r="AB91" s="18"/>
      <c r="AC91" s="19"/>
      <c r="AD91" s="149"/>
      <c r="AE91" s="50" t="str">
        <f t="shared" si="9"/>
        <v/>
      </c>
      <c r="AF91" s="50" t="str">
        <f t="shared" si="8"/>
        <v/>
      </c>
      <c r="AG91" s="50" t="str">
        <f t="shared" si="10"/>
        <v/>
      </c>
      <c r="AH91" s="50" t="str">
        <f t="shared" si="11"/>
        <v/>
      </c>
      <c r="AI91" s="50" t="str">
        <f t="shared" si="12"/>
        <v/>
      </c>
      <c r="AJ91" s="50" t="str">
        <f t="shared" si="13"/>
        <v/>
      </c>
      <c r="AK91" s="50" t="str">
        <f t="shared" si="14"/>
        <v/>
      </c>
    </row>
    <row r="92" spans="1:37" ht="20.100000000000001" customHeight="1" x14ac:dyDescent="0.2">
      <c r="A92" s="159"/>
      <c r="B92" s="20">
        <v>2</v>
      </c>
      <c r="C92" s="21"/>
      <c r="D92" s="22"/>
      <c r="E92" s="23"/>
      <c r="F92" s="30"/>
      <c r="G92" s="21"/>
      <c r="H92" s="22"/>
      <c r="I92" s="23"/>
      <c r="J92" s="30"/>
      <c r="K92" s="21"/>
      <c r="L92" s="22"/>
      <c r="M92" s="23"/>
      <c r="N92" s="30"/>
      <c r="O92" s="21"/>
      <c r="P92" s="22"/>
      <c r="Q92" s="23"/>
      <c r="R92" s="30"/>
      <c r="S92" s="21"/>
      <c r="T92" s="22"/>
      <c r="U92" s="23"/>
      <c r="V92" s="30"/>
      <c r="W92" s="21"/>
      <c r="X92" s="22"/>
      <c r="Y92" s="23"/>
      <c r="Z92" s="30"/>
      <c r="AA92" s="21"/>
      <c r="AB92" s="22"/>
      <c r="AC92" s="23"/>
      <c r="AD92" s="30"/>
      <c r="AE92" s="51" t="str">
        <f t="shared" si="9"/>
        <v/>
      </c>
      <c r="AF92" s="51" t="str">
        <f t="shared" si="8"/>
        <v/>
      </c>
      <c r="AG92" s="51" t="str">
        <f t="shared" si="10"/>
        <v/>
      </c>
      <c r="AH92" s="51" t="str">
        <f t="shared" si="11"/>
        <v/>
      </c>
      <c r="AI92" s="51" t="str">
        <f t="shared" si="12"/>
        <v/>
      </c>
      <c r="AJ92" s="51" t="str">
        <f t="shared" si="13"/>
        <v/>
      </c>
      <c r="AK92" s="51" t="str">
        <f t="shared" si="14"/>
        <v/>
      </c>
    </row>
    <row r="93" spans="1:37" ht="20.100000000000001" customHeight="1" x14ac:dyDescent="0.2">
      <c r="A93" s="159"/>
      <c r="B93" s="20">
        <v>3</v>
      </c>
      <c r="C93" s="21"/>
      <c r="D93" s="22"/>
      <c r="E93" s="23"/>
      <c r="F93" s="30"/>
      <c r="G93" s="21"/>
      <c r="H93" s="22"/>
      <c r="I93" s="23"/>
      <c r="J93" s="30"/>
      <c r="K93" s="21"/>
      <c r="L93" s="22"/>
      <c r="M93" s="23"/>
      <c r="N93" s="30"/>
      <c r="O93" s="21"/>
      <c r="P93" s="22"/>
      <c r="Q93" s="23"/>
      <c r="R93" s="30"/>
      <c r="S93" s="21"/>
      <c r="T93" s="22"/>
      <c r="U93" s="23"/>
      <c r="V93" s="30"/>
      <c r="W93" s="21"/>
      <c r="X93" s="22"/>
      <c r="Y93" s="23"/>
      <c r="Z93" s="30"/>
      <c r="AA93" s="21"/>
      <c r="AB93" s="22"/>
      <c r="AC93" s="23"/>
      <c r="AD93" s="30"/>
      <c r="AE93" s="51" t="str">
        <f t="shared" si="9"/>
        <v/>
      </c>
      <c r="AF93" s="51" t="str">
        <f t="shared" si="8"/>
        <v/>
      </c>
      <c r="AG93" s="51" t="str">
        <f t="shared" si="10"/>
        <v/>
      </c>
      <c r="AH93" s="51" t="str">
        <f t="shared" si="11"/>
        <v/>
      </c>
      <c r="AI93" s="51" t="str">
        <f t="shared" si="12"/>
        <v/>
      </c>
      <c r="AJ93" s="51" t="str">
        <f t="shared" si="13"/>
        <v/>
      </c>
      <c r="AK93" s="51" t="str">
        <f t="shared" si="14"/>
        <v/>
      </c>
    </row>
    <row r="94" spans="1:37" ht="20.100000000000001" customHeight="1" x14ac:dyDescent="0.2">
      <c r="A94" s="159"/>
      <c r="B94" s="20">
        <v>4</v>
      </c>
      <c r="C94" s="21"/>
      <c r="D94" s="22"/>
      <c r="E94" s="23"/>
      <c r="F94" s="30"/>
      <c r="G94" s="21"/>
      <c r="H94" s="22"/>
      <c r="I94" s="23"/>
      <c r="J94" s="30"/>
      <c r="K94" s="21"/>
      <c r="L94" s="22"/>
      <c r="M94" s="23"/>
      <c r="N94" s="30"/>
      <c r="O94" s="21"/>
      <c r="P94" s="22"/>
      <c r="Q94" s="23"/>
      <c r="R94" s="30"/>
      <c r="S94" s="21"/>
      <c r="T94" s="22"/>
      <c r="U94" s="23"/>
      <c r="V94" s="30"/>
      <c r="W94" s="21"/>
      <c r="X94" s="22"/>
      <c r="Y94" s="23"/>
      <c r="Z94" s="30"/>
      <c r="AA94" s="21"/>
      <c r="AB94" s="22"/>
      <c r="AC94" s="23"/>
      <c r="AD94" s="30"/>
      <c r="AE94" s="51" t="str">
        <f t="shared" si="9"/>
        <v/>
      </c>
      <c r="AF94" s="51" t="str">
        <f t="shared" si="8"/>
        <v/>
      </c>
      <c r="AG94" s="51" t="str">
        <f t="shared" si="10"/>
        <v/>
      </c>
      <c r="AH94" s="51" t="str">
        <f t="shared" si="11"/>
        <v/>
      </c>
      <c r="AI94" s="51" t="str">
        <f t="shared" si="12"/>
        <v/>
      </c>
      <c r="AJ94" s="51" t="str">
        <f t="shared" si="13"/>
        <v/>
      </c>
      <c r="AK94" s="51" t="str">
        <f t="shared" si="14"/>
        <v/>
      </c>
    </row>
    <row r="95" spans="1:37" ht="20.100000000000001" customHeight="1" x14ac:dyDescent="0.2">
      <c r="A95" s="159"/>
      <c r="B95" s="20">
        <v>5</v>
      </c>
      <c r="C95" s="21"/>
      <c r="D95" s="22"/>
      <c r="E95" s="23"/>
      <c r="F95" s="30"/>
      <c r="G95" s="21"/>
      <c r="H95" s="22"/>
      <c r="I95" s="23"/>
      <c r="J95" s="30"/>
      <c r="K95" s="21"/>
      <c r="L95" s="22"/>
      <c r="M95" s="23"/>
      <c r="N95" s="30"/>
      <c r="O95" s="21"/>
      <c r="P95" s="22"/>
      <c r="Q95" s="23"/>
      <c r="R95" s="30"/>
      <c r="S95" s="21"/>
      <c r="T95" s="22"/>
      <c r="U95" s="23"/>
      <c r="V95" s="30"/>
      <c r="W95" s="21"/>
      <c r="X95" s="22"/>
      <c r="Y95" s="23"/>
      <c r="Z95" s="30"/>
      <c r="AA95" s="21"/>
      <c r="AB95" s="22"/>
      <c r="AC95" s="23"/>
      <c r="AD95" s="30"/>
      <c r="AE95" s="51" t="str">
        <f t="shared" si="9"/>
        <v/>
      </c>
      <c r="AF95" s="51" t="str">
        <f t="shared" si="8"/>
        <v/>
      </c>
      <c r="AG95" s="51" t="str">
        <f t="shared" si="10"/>
        <v/>
      </c>
      <c r="AH95" s="51" t="str">
        <f t="shared" si="11"/>
        <v/>
      </c>
      <c r="AI95" s="51" t="str">
        <f t="shared" si="12"/>
        <v/>
      </c>
      <c r="AJ95" s="51" t="str">
        <f t="shared" si="13"/>
        <v/>
      </c>
      <c r="AK95" s="51" t="str">
        <f t="shared" si="14"/>
        <v/>
      </c>
    </row>
    <row r="96" spans="1:37" ht="20.100000000000001" customHeight="1" x14ac:dyDescent="0.2">
      <c r="A96" s="159"/>
      <c r="B96" s="20">
        <v>6</v>
      </c>
      <c r="C96" s="21"/>
      <c r="D96" s="22"/>
      <c r="E96" s="23"/>
      <c r="F96" s="30"/>
      <c r="G96" s="21"/>
      <c r="H96" s="22"/>
      <c r="I96" s="23"/>
      <c r="J96" s="30"/>
      <c r="K96" s="21"/>
      <c r="L96" s="22"/>
      <c r="M96" s="23"/>
      <c r="N96" s="30"/>
      <c r="O96" s="21"/>
      <c r="P96" s="22"/>
      <c r="Q96" s="23"/>
      <c r="R96" s="30"/>
      <c r="S96" s="21"/>
      <c r="T96" s="22"/>
      <c r="U96" s="23"/>
      <c r="V96" s="30"/>
      <c r="W96" s="21"/>
      <c r="X96" s="22"/>
      <c r="Y96" s="23"/>
      <c r="Z96" s="30"/>
      <c r="AA96" s="21"/>
      <c r="AB96" s="22"/>
      <c r="AC96" s="23"/>
      <c r="AD96" s="30"/>
      <c r="AE96" s="51" t="str">
        <f t="shared" si="9"/>
        <v/>
      </c>
      <c r="AF96" s="51" t="str">
        <f t="shared" si="8"/>
        <v/>
      </c>
      <c r="AG96" s="51" t="str">
        <f t="shared" si="10"/>
        <v/>
      </c>
      <c r="AH96" s="51" t="str">
        <f t="shared" si="11"/>
        <v/>
      </c>
      <c r="AI96" s="51" t="str">
        <f t="shared" si="12"/>
        <v/>
      </c>
      <c r="AJ96" s="51" t="str">
        <f t="shared" si="13"/>
        <v/>
      </c>
      <c r="AK96" s="51" t="str">
        <f t="shared" si="14"/>
        <v/>
      </c>
    </row>
    <row r="97" spans="1:37" ht="20.100000000000001" customHeight="1" x14ac:dyDescent="0.2">
      <c r="A97" s="159"/>
      <c r="B97" s="20">
        <v>7</v>
      </c>
      <c r="C97" s="21"/>
      <c r="D97" s="22"/>
      <c r="E97" s="23"/>
      <c r="F97" s="30"/>
      <c r="G97" s="21"/>
      <c r="H97" s="22"/>
      <c r="I97" s="23"/>
      <c r="J97" s="30"/>
      <c r="K97" s="21"/>
      <c r="L97" s="22"/>
      <c r="M97" s="23"/>
      <c r="N97" s="30"/>
      <c r="O97" s="21"/>
      <c r="P97" s="22"/>
      <c r="Q97" s="23"/>
      <c r="R97" s="30"/>
      <c r="S97" s="21"/>
      <c r="T97" s="22"/>
      <c r="U97" s="23"/>
      <c r="V97" s="30"/>
      <c r="W97" s="21"/>
      <c r="X97" s="22"/>
      <c r="Y97" s="23"/>
      <c r="Z97" s="30"/>
      <c r="AA97" s="21"/>
      <c r="AB97" s="22"/>
      <c r="AC97" s="23"/>
      <c r="AD97" s="30"/>
      <c r="AE97" s="51" t="str">
        <f t="shared" si="9"/>
        <v/>
      </c>
      <c r="AF97" s="51" t="str">
        <f t="shared" si="8"/>
        <v/>
      </c>
      <c r="AG97" s="51" t="str">
        <f t="shared" si="10"/>
        <v/>
      </c>
      <c r="AH97" s="51" t="str">
        <f t="shared" si="11"/>
        <v/>
      </c>
      <c r="AI97" s="51" t="str">
        <f t="shared" si="12"/>
        <v/>
      </c>
      <c r="AJ97" s="51" t="str">
        <f t="shared" si="13"/>
        <v/>
      </c>
      <c r="AK97" s="51" t="str">
        <f t="shared" si="14"/>
        <v/>
      </c>
    </row>
    <row r="98" spans="1:37" ht="20.100000000000001" customHeight="1" x14ac:dyDescent="0.2">
      <c r="A98" s="159"/>
      <c r="B98" s="20">
        <v>8</v>
      </c>
      <c r="C98" s="21"/>
      <c r="D98" s="22"/>
      <c r="E98" s="23"/>
      <c r="F98" s="30"/>
      <c r="G98" s="21"/>
      <c r="H98" s="22"/>
      <c r="I98" s="23"/>
      <c r="J98" s="30"/>
      <c r="K98" s="21"/>
      <c r="L98" s="22"/>
      <c r="M98" s="23"/>
      <c r="N98" s="30"/>
      <c r="O98" s="21"/>
      <c r="P98" s="22"/>
      <c r="Q98" s="23"/>
      <c r="R98" s="30"/>
      <c r="S98" s="21"/>
      <c r="T98" s="22"/>
      <c r="U98" s="23"/>
      <c r="V98" s="30"/>
      <c r="W98" s="21"/>
      <c r="X98" s="22"/>
      <c r="Y98" s="23"/>
      <c r="Z98" s="30"/>
      <c r="AA98" s="21"/>
      <c r="AB98" s="22"/>
      <c r="AC98" s="23"/>
      <c r="AD98" s="30"/>
      <c r="AE98" s="51" t="str">
        <f t="shared" si="9"/>
        <v/>
      </c>
      <c r="AF98" s="51" t="str">
        <f t="shared" si="8"/>
        <v/>
      </c>
      <c r="AG98" s="51" t="str">
        <f t="shared" si="10"/>
        <v/>
      </c>
      <c r="AH98" s="51" t="str">
        <f t="shared" si="11"/>
        <v/>
      </c>
      <c r="AI98" s="51" t="str">
        <f t="shared" si="12"/>
        <v/>
      </c>
      <c r="AJ98" s="51" t="str">
        <f t="shared" si="13"/>
        <v/>
      </c>
      <c r="AK98" s="51" t="str">
        <f t="shared" si="14"/>
        <v/>
      </c>
    </row>
    <row r="99" spans="1:37" ht="20.100000000000001" customHeight="1" x14ac:dyDescent="0.2">
      <c r="A99" s="159"/>
      <c r="B99" s="20">
        <v>9</v>
      </c>
      <c r="C99" s="21"/>
      <c r="D99" s="22"/>
      <c r="E99" s="23"/>
      <c r="F99" s="30"/>
      <c r="G99" s="21"/>
      <c r="H99" s="22"/>
      <c r="I99" s="23"/>
      <c r="J99" s="30"/>
      <c r="K99" s="21"/>
      <c r="L99" s="22"/>
      <c r="M99" s="23"/>
      <c r="N99" s="30"/>
      <c r="O99" s="21"/>
      <c r="P99" s="22"/>
      <c r="Q99" s="23"/>
      <c r="R99" s="30"/>
      <c r="S99" s="21"/>
      <c r="T99" s="22"/>
      <c r="U99" s="23"/>
      <c r="V99" s="30"/>
      <c r="W99" s="21"/>
      <c r="X99" s="22"/>
      <c r="Y99" s="23"/>
      <c r="Z99" s="30"/>
      <c r="AA99" s="21"/>
      <c r="AB99" s="22"/>
      <c r="AC99" s="23"/>
      <c r="AD99" s="30"/>
      <c r="AE99" s="51" t="str">
        <f t="shared" si="9"/>
        <v/>
      </c>
      <c r="AF99" s="51" t="str">
        <f t="shared" si="8"/>
        <v/>
      </c>
      <c r="AG99" s="51" t="str">
        <f t="shared" si="10"/>
        <v/>
      </c>
      <c r="AH99" s="51" t="str">
        <f t="shared" si="11"/>
        <v/>
      </c>
      <c r="AI99" s="51" t="str">
        <f t="shared" si="12"/>
        <v/>
      </c>
      <c r="AJ99" s="51" t="str">
        <f t="shared" si="13"/>
        <v/>
      </c>
      <c r="AK99" s="51" t="str">
        <f t="shared" si="14"/>
        <v/>
      </c>
    </row>
    <row r="100" spans="1:37" ht="20.100000000000001" customHeight="1" thickBot="1" x14ac:dyDescent="0.25">
      <c r="A100" s="160"/>
      <c r="B100" s="24">
        <v>10</v>
      </c>
      <c r="C100" s="25"/>
      <c r="D100" s="26"/>
      <c r="E100" s="27"/>
      <c r="F100" s="28"/>
      <c r="G100" s="25"/>
      <c r="H100" s="26"/>
      <c r="I100" s="27"/>
      <c r="J100" s="28"/>
      <c r="K100" s="25"/>
      <c r="L100" s="26"/>
      <c r="M100" s="27"/>
      <c r="N100" s="28"/>
      <c r="O100" s="25"/>
      <c r="P100" s="26"/>
      <c r="Q100" s="27"/>
      <c r="R100" s="28"/>
      <c r="S100" s="25"/>
      <c r="T100" s="26"/>
      <c r="U100" s="27"/>
      <c r="V100" s="28"/>
      <c r="W100" s="25"/>
      <c r="X100" s="26"/>
      <c r="Y100" s="27"/>
      <c r="Z100" s="28"/>
      <c r="AA100" s="25"/>
      <c r="AB100" s="26"/>
      <c r="AC100" s="27"/>
      <c r="AD100" s="28"/>
      <c r="AE100" s="52" t="str">
        <f t="shared" si="9"/>
        <v/>
      </c>
      <c r="AF100" s="52" t="str">
        <f t="shared" si="8"/>
        <v/>
      </c>
      <c r="AG100" s="52" t="str">
        <f t="shared" si="10"/>
        <v/>
      </c>
      <c r="AH100" s="52" t="str">
        <f t="shared" si="11"/>
        <v/>
      </c>
      <c r="AI100" s="52" t="str">
        <f t="shared" si="12"/>
        <v/>
      </c>
      <c r="AJ100" s="52" t="str">
        <f t="shared" si="13"/>
        <v/>
      </c>
      <c r="AK100" s="52" t="str">
        <f t="shared" si="14"/>
        <v/>
      </c>
    </row>
    <row r="101" spans="1:37" ht="20.100000000000001" customHeight="1" x14ac:dyDescent="0.2">
      <c r="A101" s="158">
        <v>10</v>
      </c>
      <c r="B101" s="16">
        <v>1</v>
      </c>
      <c r="C101" s="17"/>
      <c r="D101" s="18"/>
      <c r="E101" s="19"/>
      <c r="F101" s="156"/>
      <c r="G101" s="17"/>
      <c r="H101" s="18"/>
      <c r="I101" s="19"/>
      <c r="J101" s="149"/>
      <c r="K101" s="17"/>
      <c r="L101" s="18"/>
      <c r="M101" s="19"/>
      <c r="N101" s="149"/>
      <c r="O101" s="17"/>
      <c r="P101" s="18"/>
      <c r="Q101" s="19"/>
      <c r="R101" s="149"/>
      <c r="S101" s="17"/>
      <c r="T101" s="18"/>
      <c r="U101" s="19"/>
      <c r="V101" s="149"/>
      <c r="W101" s="17"/>
      <c r="X101" s="18"/>
      <c r="Y101" s="19"/>
      <c r="Z101" s="149"/>
      <c r="AA101" s="17"/>
      <c r="AB101" s="18"/>
      <c r="AC101" s="19"/>
      <c r="AD101" s="149"/>
      <c r="AE101" s="50" t="str">
        <f t="shared" si="9"/>
        <v/>
      </c>
      <c r="AF101" s="50" t="str">
        <f t="shared" si="8"/>
        <v/>
      </c>
      <c r="AG101" s="50" t="str">
        <f t="shared" si="10"/>
        <v/>
      </c>
      <c r="AH101" s="50" t="str">
        <f t="shared" si="11"/>
        <v/>
      </c>
      <c r="AI101" s="50" t="str">
        <f t="shared" si="12"/>
        <v/>
      </c>
      <c r="AJ101" s="50" t="str">
        <f t="shared" si="13"/>
        <v/>
      </c>
      <c r="AK101" s="50" t="str">
        <f t="shared" si="14"/>
        <v/>
      </c>
    </row>
    <row r="102" spans="1:37" ht="20.100000000000001" customHeight="1" x14ac:dyDescent="0.2">
      <c r="A102" s="159"/>
      <c r="B102" s="20">
        <v>2</v>
      </c>
      <c r="C102" s="21"/>
      <c r="D102" s="22"/>
      <c r="E102" s="23"/>
      <c r="F102" s="30"/>
      <c r="G102" s="21"/>
      <c r="H102" s="22"/>
      <c r="I102" s="23"/>
      <c r="J102" s="30"/>
      <c r="K102" s="21"/>
      <c r="L102" s="22"/>
      <c r="M102" s="23"/>
      <c r="N102" s="30"/>
      <c r="O102" s="21"/>
      <c r="P102" s="22"/>
      <c r="Q102" s="23"/>
      <c r="R102" s="30"/>
      <c r="S102" s="21"/>
      <c r="T102" s="22"/>
      <c r="U102" s="23"/>
      <c r="V102" s="30"/>
      <c r="W102" s="21"/>
      <c r="X102" s="22"/>
      <c r="Y102" s="23"/>
      <c r="Z102" s="30"/>
      <c r="AA102" s="21"/>
      <c r="AB102" s="22"/>
      <c r="AC102" s="23"/>
      <c r="AD102" s="30"/>
      <c r="AE102" s="51" t="str">
        <f t="shared" si="9"/>
        <v/>
      </c>
      <c r="AF102" s="51" t="str">
        <f t="shared" si="8"/>
        <v/>
      </c>
      <c r="AG102" s="51" t="str">
        <f t="shared" si="10"/>
        <v/>
      </c>
      <c r="AH102" s="51" t="str">
        <f t="shared" si="11"/>
        <v/>
      </c>
      <c r="AI102" s="51" t="str">
        <f t="shared" si="12"/>
        <v/>
      </c>
      <c r="AJ102" s="51" t="str">
        <f t="shared" si="13"/>
        <v/>
      </c>
      <c r="AK102" s="51" t="str">
        <f t="shared" si="14"/>
        <v/>
      </c>
    </row>
    <row r="103" spans="1:37" ht="20.100000000000001" customHeight="1" x14ac:dyDescent="0.2">
      <c r="A103" s="159"/>
      <c r="B103" s="20">
        <v>3</v>
      </c>
      <c r="C103" s="21"/>
      <c r="D103" s="22"/>
      <c r="E103" s="23"/>
      <c r="F103" s="30"/>
      <c r="G103" s="21"/>
      <c r="H103" s="22"/>
      <c r="I103" s="23"/>
      <c r="J103" s="30"/>
      <c r="K103" s="21"/>
      <c r="L103" s="22"/>
      <c r="M103" s="23"/>
      <c r="N103" s="30"/>
      <c r="O103" s="21"/>
      <c r="P103" s="22"/>
      <c r="Q103" s="23"/>
      <c r="R103" s="30"/>
      <c r="S103" s="21"/>
      <c r="T103" s="22"/>
      <c r="U103" s="23"/>
      <c r="V103" s="30"/>
      <c r="W103" s="21"/>
      <c r="X103" s="22"/>
      <c r="Y103" s="23"/>
      <c r="Z103" s="30"/>
      <c r="AA103" s="21"/>
      <c r="AB103" s="22"/>
      <c r="AC103" s="23"/>
      <c r="AD103" s="30"/>
      <c r="AE103" s="51" t="str">
        <f t="shared" si="9"/>
        <v/>
      </c>
      <c r="AF103" s="51" t="str">
        <f t="shared" si="8"/>
        <v/>
      </c>
      <c r="AG103" s="51" t="str">
        <f t="shared" si="10"/>
        <v/>
      </c>
      <c r="AH103" s="51" t="str">
        <f t="shared" si="11"/>
        <v/>
      </c>
      <c r="AI103" s="51" t="str">
        <f t="shared" si="12"/>
        <v/>
      </c>
      <c r="AJ103" s="51" t="str">
        <f t="shared" si="13"/>
        <v/>
      </c>
      <c r="AK103" s="51" t="str">
        <f t="shared" si="14"/>
        <v/>
      </c>
    </row>
    <row r="104" spans="1:37" ht="20.100000000000001" customHeight="1" x14ac:dyDescent="0.2">
      <c r="A104" s="159"/>
      <c r="B104" s="20">
        <v>4</v>
      </c>
      <c r="C104" s="21"/>
      <c r="D104" s="22"/>
      <c r="E104" s="23"/>
      <c r="F104" s="30"/>
      <c r="G104" s="21"/>
      <c r="H104" s="22"/>
      <c r="I104" s="23"/>
      <c r="J104" s="30"/>
      <c r="K104" s="21"/>
      <c r="L104" s="22"/>
      <c r="M104" s="23"/>
      <c r="N104" s="30"/>
      <c r="O104" s="21"/>
      <c r="P104" s="22"/>
      <c r="Q104" s="23"/>
      <c r="R104" s="30"/>
      <c r="S104" s="21"/>
      <c r="T104" s="22"/>
      <c r="U104" s="23"/>
      <c r="V104" s="30"/>
      <c r="W104" s="21"/>
      <c r="X104" s="22"/>
      <c r="Y104" s="23"/>
      <c r="Z104" s="30"/>
      <c r="AA104" s="21"/>
      <c r="AB104" s="22"/>
      <c r="AC104" s="23"/>
      <c r="AD104" s="30"/>
      <c r="AE104" s="51" t="str">
        <f t="shared" si="9"/>
        <v/>
      </c>
      <c r="AF104" s="51" t="str">
        <f t="shared" si="8"/>
        <v/>
      </c>
      <c r="AG104" s="51" t="str">
        <f t="shared" si="10"/>
        <v/>
      </c>
      <c r="AH104" s="51" t="str">
        <f t="shared" si="11"/>
        <v/>
      </c>
      <c r="AI104" s="51" t="str">
        <f t="shared" si="12"/>
        <v/>
      </c>
      <c r="AJ104" s="51" t="str">
        <f t="shared" si="13"/>
        <v/>
      </c>
      <c r="AK104" s="51" t="str">
        <f t="shared" si="14"/>
        <v/>
      </c>
    </row>
    <row r="105" spans="1:37" ht="20.100000000000001" customHeight="1" x14ac:dyDescent="0.2">
      <c r="A105" s="159"/>
      <c r="B105" s="20">
        <v>5</v>
      </c>
      <c r="C105" s="21"/>
      <c r="D105" s="22"/>
      <c r="E105" s="23"/>
      <c r="F105" s="30"/>
      <c r="G105" s="21"/>
      <c r="H105" s="22"/>
      <c r="I105" s="23"/>
      <c r="J105" s="30"/>
      <c r="K105" s="21"/>
      <c r="L105" s="22"/>
      <c r="M105" s="23"/>
      <c r="N105" s="30"/>
      <c r="O105" s="21"/>
      <c r="P105" s="22"/>
      <c r="Q105" s="23"/>
      <c r="R105" s="30"/>
      <c r="S105" s="21"/>
      <c r="T105" s="22"/>
      <c r="U105" s="23"/>
      <c r="V105" s="30"/>
      <c r="W105" s="21"/>
      <c r="X105" s="22"/>
      <c r="Y105" s="23"/>
      <c r="Z105" s="30"/>
      <c r="AA105" s="21"/>
      <c r="AB105" s="22"/>
      <c r="AC105" s="23"/>
      <c r="AD105" s="30"/>
      <c r="AE105" s="51" t="str">
        <f t="shared" si="9"/>
        <v/>
      </c>
      <c r="AF105" s="51" t="str">
        <f t="shared" si="8"/>
        <v/>
      </c>
      <c r="AG105" s="51" t="str">
        <f t="shared" si="10"/>
        <v/>
      </c>
      <c r="AH105" s="51" t="str">
        <f t="shared" si="11"/>
        <v/>
      </c>
      <c r="AI105" s="51" t="str">
        <f t="shared" si="12"/>
        <v/>
      </c>
      <c r="AJ105" s="51" t="str">
        <f t="shared" si="13"/>
        <v/>
      </c>
      <c r="AK105" s="51" t="str">
        <f t="shared" si="14"/>
        <v/>
      </c>
    </row>
    <row r="106" spans="1:37" ht="20.100000000000001" customHeight="1" x14ac:dyDescent="0.2">
      <c r="A106" s="159"/>
      <c r="B106" s="20">
        <v>6</v>
      </c>
      <c r="C106" s="21"/>
      <c r="D106" s="22"/>
      <c r="E106" s="23"/>
      <c r="F106" s="30"/>
      <c r="G106" s="21"/>
      <c r="H106" s="22"/>
      <c r="I106" s="23"/>
      <c r="J106" s="30"/>
      <c r="K106" s="21"/>
      <c r="L106" s="22"/>
      <c r="M106" s="23"/>
      <c r="N106" s="30"/>
      <c r="O106" s="21"/>
      <c r="P106" s="22"/>
      <c r="Q106" s="23"/>
      <c r="R106" s="30"/>
      <c r="S106" s="21"/>
      <c r="T106" s="22"/>
      <c r="U106" s="23"/>
      <c r="V106" s="30"/>
      <c r="W106" s="21"/>
      <c r="X106" s="22"/>
      <c r="Y106" s="23"/>
      <c r="Z106" s="30"/>
      <c r="AA106" s="21"/>
      <c r="AB106" s="22"/>
      <c r="AC106" s="23"/>
      <c r="AD106" s="30"/>
      <c r="AE106" s="51" t="str">
        <f t="shared" si="9"/>
        <v/>
      </c>
      <c r="AF106" s="51" t="str">
        <f t="shared" si="8"/>
        <v/>
      </c>
      <c r="AG106" s="51" t="str">
        <f t="shared" si="10"/>
        <v/>
      </c>
      <c r="AH106" s="51" t="str">
        <f t="shared" si="11"/>
        <v/>
      </c>
      <c r="AI106" s="51" t="str">
        <f t="shared" si="12"/>
        <v/>
      </c>
      <c r="AJ106" s="51" t="str">
        <f t="shared" si="13"/>
        <v/>
      </c>
      <c r="AK106" s="51" t="str">
        <f t="shared" si="14"/>
        <v/>
      </c>
    </row>
    <row r="107" spans="1:37" ht="20.100000000000001" customHeight="1" x14ac:dyDescent="0.2">
      <c r="A107" s="159"/>
      <c r="B107" s="20">
        <v>7</v>
      </c>
      <c r="C107" s="21"/>
      <c r="D107" s="22"/>
      <c r="E107" s="23"/>
      <c r="F107" s="30"/>
      <c r="G107" s="21"/>
      <c r="H107" s="22"/>
      <c r="I107" s="23"/>
      <c r="J107" s="30"/>
      <c r="K107" s="21"/>
      <c r="L107" s="22"/>
      <c r="M107" s="23"/>
      <c r="N107" s="30"/>
      <c r="O107" s="21"/>
      <c r="P107" s="22"/>
      <c r="Q107" s="23"/>
      <c r="R107" s="30"/>
      <c r="S107" s="21"/>
      <c r="T107" s="22"/>
      <c r="U107" s="23"/>
      <c r="V107" s="30"/>
      <c r="W107" s="21"/>
      <c r="X107" s="22"/>
      <c r="Y107" s="23"/>
      <c r="Z107" s="30"/>
      <c r="AA107" s="21"/>
      <c r="AB107" s="22"/>
      <c r="AC107" s="23"/>
      <c r="AD107" s="30"/>
      <c r="AE107" s="51" t="str">
        <f t="shared" si="9"/>
        <v/>
      </c>
      <c r="AF107" s="51" t="str">
        <f t="shared" si="8"/>
        <v/>
      </c>
      <c r="AG107" s="51" t="str">
        <f t="shared" si="10"/>
        <v/>
      </c>
      <c r="AH107" s="51" t="str">
        <f t="shared" si="11"/>
        <v/>
      </c>
      <c r="AI107" s="51" t="str">
        <f t="shared" si="12"/>
        <v/>
      </c>
      <c r="AJ107" s="51" t="str">
        <f t="shared" si="13"/>
        <v/>
      </c>
      <c r="AK107" s="51" t="str">
        <f t="shared" si="14"/>
        <v/>
      </c>
    </row>
    <row r="108" spans="1:37" ht="20.100000000000001" customHeight="1" x14ac:dyDescent="0.2">
      <c r="A108" s="159"/>
      <c r="B108" s="20">
        <v>8</v>
      </c>
      <c r="C108" s="21"/>
      <c r="D108" s="22"/>
      <c r="E108" s="23"/>
      <c r="F108" s="30"/>
      <c r="G108" s="21"/>
      <c r="H108" s="22"/>
      <c r="I108" s="23"/>
      <c r="J108" s="30"/>
      <c r="K108" s="21"/>
      <c r="L108" s="22"/>
      <c r="M108" s="23"/>
      <c r="N108" s="30"/>
      <c r="O108" s="21"/>
      <c r="P108" s="22"/>
      <c r="Q108" s="23"/>
      <c r="R108" s="30"/>
      <c r="S108" s="21"/>
      <c r="T108" s="22"/>
      <c r="U108" s="23"/>
      <c r="V108" s="30"/>
      <c r="W108" s="21"/>
      <c r="X108" s="22"/>
      <c r="Y108" s="23"/>
      <c r="Z108" s="30"/>
      <c r="AA108" s="21"/>
      <c r="AB108" s="22"/>
      <c r="AC108" s="23"/>
      <c r="AD108" s="30"/>
      <c r="AE108" s="51" t="str">
        <f t="shared" si="9"/>
        <v/>
      </c>
      <c r="AF108" s="51" t="str">
        <f t="shared" si="8"/>
        <v/>
      </c>
      <c r="AG108" s="51" t="str">
        <f t="shared" si="10"/>
        <v/>
      </c>
      <c r="AH108" s="51" t="str">
        <f t="shared" si="11"/>
        <v/>
      </c>
      <c r="AI108" s="51" t="str">
        <f t="shared" si="12"/>
        <v/>
      </c>
      <c r="AJ108" s="51" t="str">
        <f t="shared" si="13"/>
        <v/>
      </c>
      <c r="AK108" s="51" t="str">
        <f t="shared" si="14"/>
        <v/>
      </c>
    </row>
    <row r="109" spans="1:37" ht="20.100000000000001" customHeight="1" x14ac:dyDescent="0.2">
      <c r="A109" s="159"/>
      <c r="B109" s="20">
        <v>9</v>
      </c>
      <c r="C109" s="21"/>
      <c r="D109" s="22"/>
      <c r="E109" s="23"/>
      <c r="F109" s="30"/>
      <c r="G109" s="21"/>
      <c r="H109" s="22"/>
      <c r="I109" s="23"/>
      <c r="J109" s="30"/>
      <c r="K109" s="21"/>
      <c r="L109" s="22"/>
      <c r="M109" s="23"/>
      <c r="N109" s="30"/>
      <c r="O109" s="21"/>
      <c r="P109" s="22"/>
      <c r="Q109" s="23"/>
      <c r="R109" s="30"/>
      <c r="S109" s="21"/>
      <c r="T109" s="22"/>
      <c r="U109" s="23"/>
      <c r="V109" s="30"/>
      <c r="W109" s="21"/>
      <c r="X109" s="22"/>
      <c r="Y109" s="23"/>
      <c r="Z109" s="30"/>
      <c r="AA109" s="21"/>
      <c r="AB109" s="22"/>
      <c r="AC109" s="23"/>
      <c r="AD109" s="30"/>
      <c r="AE109" s="51" t="str">
        <f t="shared" si="9"/>
        <v/>
      </c>
      <c r="AF109" s="51" t="str">
        <f t="shared" si="8"/>
        <v/>
      </c>
      <c r="AG109" s="51" t="str">
        <f t="shared" si="10"/>
        <v/>
      </c>
      <c r="AH109" s="51" t="str">
        <f t="shared" si="11"/>
        <v/>
      </c>
      <c r="AI109" s="51" t="str">
        <f t="shared" si="12"/>
        <v/>
      </c>
      <c r="AJ109" s="51" t="str">
        <f t="shared" si="13"/>
        <v/>
      </c>
      <c r="AK109" s="51" t="str">
        <f t="shared" si="14"/>
        <v/>
      </c>
    </row>
    <row r="110" spans="1:37" ht="20.100000000000001" customHeight="1" thickBot="1" x14ac:dyDescent="0.25">
      <c r="A110" s="160"/>
      <c r="B110" s="24">
        <v>10</v>
      </c>
      <c r="C110" s="25"/>
      <c r="D110" s="26"/>
      <c r="E110" s="27"/>
      <c r="F110" s="28"/>
      <c r="G110" s="25"/>
      <c r="H110" s="26"/>
      <c r="I110" s="27"/>
      <c r="J110" s="28"/>
      <c r="K110" s="25"/>
      <c r="L110" s="26"/>
      <c r="M110" s="27"/>
      <c r="N110" s="28"/>
      <c r="O110" s="25"/>
      <c r="P110" s="26"/>
      <c r="Q110" s="27"/>
      <c r="R110" s="28"/>
      <c r="S110" s="25"/>
      <c r="T110" s="26"/>
      <c r="U110" s="27"/>
      <c r="V110" s="28"/>
      <c r="W110" s="25"/>
      <c r="X110" s="26"/>
      <c r="Y110" s="27"/>
      <c r="Z110" s="28"/>
      <c r="AA110" s="25"/>
      <c r="AB110" s="26"/>
      <c r="AC110" s="27"/>
      <c r="AD110" s="28"/>
      <c r="AE110" s="52" t="str">
        <f t="shared" si="9"/>
        <v/>
      </c>
      <c r="AF110" s="52" t="str">
        <f t="shared" si="8"/>
        <v/>
      </c>
      <c r="AG110" s="52" t="str">
        <f t="shared" si="10"/>
        <v/>
      </c>
      <c r="AH110" s="52" t="str">
        <f t="shared" si="11"/>
        <v/>
      </c>
      <c r="AI110" s="52" t="str">
        <f t="shared" si="12"/>
        <v/>
      </c>
      <c r="AJ110" s="52" t="str">
        <f t="shared" si="13"/>
        <v/>
      </c>
      <c r="AK110" s="52" t="str">
        <f t="shared" si="14"/>
        <v/>
      </c>
    </row>
    <row r="111" spans="1:37" ht="60" customHeight="1" thickBot="1" x14ac:dyDescent="0.25">
      <c r="A111" s="205" t="s">
        <v>22</v>
      </c>
      <c r="B111" s="206"/>
      <c r="C111" s="203"/>
      <c r="D111" s="204"/>
      <c r="E111" s="204"/>
      <c r="F111" s="204"/>
      <c r="G111" s="203"/>
      <c r="H111" s="204"/>
      <c r="I111" s="204"/>
      <c r="J111" s="204"/>
      <c r="K111" s="203"/>
      <c r="L111" s="204"/>
      <c r="M111" s="204"/>
      <c r="N111" s="204"/>
      <c r="O111" s="203"/>
      <c r="P111" s="204"/>
      <c r="Q111" s="204"/>
      <c r="R111" s="204"/>
      <c r="S111" s="203"/>
      <c r="T111" s="204"/>
      <c r="U111" s="204"/>
      <c r="V111" s="204"/>
      <c r="W111" s="203"/>
      <c r="X111" s="204"/>
      <c r="Y111" s="204"/>
      <c r="Z111" s="204"/>
      <c r="AA111" s="203"/>
      <c r="AB111" s="204"/>
      <c r="AC111" s="204"/>
      <c r="AD111" s="204"/>
    </row>
    <row r="112" spans="1:37" ht="50.1" customHeight="1" x14ac:dyDescent="0.2"/>
  </sheetData>
  <sheetProtection password="C7D4" sheet="1" objects="1" scenarios="1" selectLockedCells="1"/>
  <mergeCells count="89">
    <mergeCell ref="A1:F1"/>
    <mergeCell ref="A81:A90"/>
    <mergeCell ref="S111:V111"/>
    <mergeCell ref="W111:Z111"/>
    <mergeCell ref="AA111:AD111"/>
    <mergeCell ref="A101:A110"/>
    <mergeCell ref="A111:B111"/>
    <mergeCell ref="C111:F111"/>
    <mergeCell ref="G111:J111"/>
    <mergeCell ref="K111:N111"/>
    <mergeCell ref="O111:R111"/>
    <mergeCell ref="T9:U9"/>
    <mergeCell ref="A41:A50"/>
    <mergeCell ref="A51:A60"/>
    <mergeCell ref="A61:A70"/>
    <mergeCell ref="A71:A80"/>
    <mergeCell ref="S8:V8"/>
    <mergeCell ref="W8:Z8"/>
    <mergeCell ref="AA8:AD8"/>
    <mergeCell ref="AM8:AN8"/>
    <mergeCell ref="A91:A100"/>
    <mergeCell ref="X9:Y9"/>
    <mergeCell ref="AB9:AC9"/>
    <mergeCell ref="AM9:AN9"/>
    <mergeCell ref="A11:A20"/>
    <mergeCell ref="A21:A30"/>
    <mergeCell ref="A31:A40"/>
    <mergeCell ref="A9:B9"/>
    <mergeCell ref="D9:E9"/>
    <mergeCell ref="H9:I9"/>
    <mergeCell ref="L9:M9"/>
    <mergeCell ref="P9:Q9"/>
    <mergeCell ref="A8:B8"/>
    <mergeCell ref="C8:F8"/>
    <mergeCell ref="G8:J8"/>
    <mergeCell ref="K8:N8"/>
    <mergeCell ref="O8:R8"/>
    <mergeCell ref="AA6:AD6"/>
    <mergeCell ref="AM6:AN6"/>
    <mergeCell ref="A7:B7"/>
    <mergeCell ref="C7:F7"/>
    <mergeCell ref="G7:J7"/>
    <mergeCell ref="K7:N7"/>
    <mergeCell ref="O7:R7"/>
    <mergeCell ref="S7:V7"/>
    <mergeCell ref="W7:Z7"/>
    <mergeCell ref="AA7:AD7"/>
    <mergeCell ref="AM7:AN7"/>
    <mergeCell ref="W5:Z5"/>
    <mergeCell ref="AA5:AD5"/>
    <mergeCell ref="AM5:AN5"/>
    <mergeCell ref="A6:B6"/>
    <mergeCell ref="C6:F6"/>
    <mergeCell ref="G6:J6"/>
    <mergeCell ref="K6:N6"/>
    <mergeCell ref="O6:R6"/>
    <mergeCell ref="S6:V6"/>
    <mergeCell ref="W6:Z6"/>
    <mergeCell ref="A5:B5"/>
    <mergeCell ref="C5:F5"/>
    <mergeCell ref="G5:J5"/>
    <mergeCell ref="K5:N5"/>
    <mergeCell ref="O5:R5"/>
    <mergeCell ref="S5:V5"/>
    <mergeCell ref="AO3:AU3"/>
    <mergeCell ref="A4:B4"/>
    <mergeCell ref="C4:F4"/>
    <mergeCell ref="G4:J4"/>
    <mergeCell ref="K4:N4"/>
    <mergeCell ref="O4:R4"/>
    <mergeCell ref="S4:V4"/>
    <mergeCell ref="W4:Z4"/>
    <mergeCell ref="AA4:AD4"/>
    <mergeCell ref="W2:Z2"/>
    <mergeCell ref="AA2:AD2"/>
    <mergeCell ref="A3:B3"/>
    <mergeCell ref="C3:F3"/>
    <mergeCell ref="G3:J3"/>
    <mergeCell ref="K3:N3"/>
    <mergeCell ref="O3:R3"/>
    <mergeCell ref="S3:V3"/>
    <mergeCell ref="W3:Z3"/>
    <mergeCell ref="AA3:AD3"/>
    <mergeCell ref="A2:B2"/>
    <mergeCell ref="C2:F2"/>
    <mergeCell ref="G2:J2"/>
    <mergeCell ref="K2:N2"/>
    <mergeCell ref="O2:R2"/>
    <mergeCell ref="S2:V2"/>
  </mergeCells>
  <conditionalFormatting sqref="AO8:AU8">
    <cfRule type="containsBlanks" dxfId="263" priority="26" stopIfTrue="1">
      <formula>LEN(TRIM(AO8))=0</formula>
    </cfRule>
    <cfRule type="cellIs" dxfId="262" priority="27" stopIfTrue="1" operator="lessThan">
      <formula>0.05</formula>
    </cfRule>
    <cfRule type="cellIs" dxfId="261" priority="28" stopIfTrue="1" operator="greaterThanOrEqual">
      <formula>0.05</formula>
    </cfRule>
  </conditionalFormatting>
  <conditionalFormatting sqref="F9">
    <cfRule type="expression" dxfId="260" priority="16">
      <formula>$C$9="Oui"</formula>
    </cfRule>
  </conditionalFormatting>
  <conditionalFormatting sqref="J9">
    <cfRule type="expression" dxfId="259" priority="15">
      <formula>$G$9="Oui"</formula>
    </cfRule>
  </conditionalFormatting>
  <conditionalFormatting sqref="N9">
    <cfRule type="expression" dxfId="258" priority="14">
      <formula>$K$9="Oui"</formula>
    </cfRule>
  </conditionalFormatting>
  <conditionalFormatting sqref="R9">
    <cfRule type="expression" dxfId="257" priority="13">
      <formula>$O$9="Oui"</formula>
    </cfRule>
  </conditionalFormatting>
  <conditionalFormatting sqref="V9">
    <cfRule type="expression" dxfId="256" priority="12">
      <formula>$S$9="Oui"</formula>
    </cfRule>
  </conditionalFormatting>
  <conditionalFormatting sqref="Z9">
    <cfRule type="expression" dxfId="255" priority="11">
      <formula>$W$9="Oui"</formula>
    </cfRule>
  </conditionalFormatting>
  <conditionalFormatting sqref="AD9">
    <cfRule type="expression" dxfId="254" priority="10">
      <formula>$AA$9="Oui"</formula>
    </cfRule>
  </conditionalFormatting>
  <dataValidations count="3">
    <dataValidation type="list" allowBlank="1" showInputMessage="1" showErrorMessage="1" sqref="C8 G8 K8 O8 S8 W8 AA8" xr:uid="{00000000-0002-0000-0200-000000000000}">
      <formula1>Stade</formula1>
    </dataValidation>
    <dataValidation type="list" allowBlank="1" showInputMessage="1" showErrorMessage="1" sqref="C7 G7 K7 O7 S7 W7 AA7" xr:uid="{00000000-0002-0000-0200-000001000000}">
      <formula1>Date_Oeufs</formula1>
    </dataValidation>
    <dataValidation type="list" allowBlank="1" showInputMessage="1" showErrorMessage="1" sqref="U11:U110 E11:E110 AC11:AC110 I11:I110 Q11:Q110 M11:M110 Y11:Y110" xr:uid="{00000000-0002-0000-0200-000002000000}">
      <formula1>Couleur</formula1>
    </dataValidation>
  </dataValidations>
  <printOptions horizontalCentered="1" verticalCentered="1"/>
  <pageMargins left="0" right="0" top="0.19685039370078741" bottom="0.19685039370078741" header="0" footer="0"/>
  <pageSetup scale="60" fitToWidth="3" fitToHeight="2" orientation="portrait" r:id="rId1"/>
  <headerFooter>
    <oddFooter>&amp;LCouleurs : blanc,
crème, gris, mauve, 
mixte, noir</oddFooter>
  </headerFooter>
  <rowBreaks count="1" manualBreakCount="1">
    <brk id="60" max="29" man="1"/>
  </rowBreaks>
  <colBreaks count="6" manualBreakCount="6">
    <brk id="6" min="1" max="110" man="1"/>
    <brk id="10" min="1" max="110" man="1"/>
    <brk id="14" min="1" max="110" man="1"/>
    <brk id="18" min="1" max="110" man="1"/>
    <brk id="22" max="1048575" man="1"/>
    <brk id="2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V112"/>
  <sheetViews>
    <sheetView showGridLines="0" showRowColHeaders="0" zoomScale="85" zoomScaleNormal="85" zoomScaleSheetLayoutView="85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6" sqref="C6:F6"/>
    </sheetView>
  </sheetViews>
  <sheetFormatPr baseColWidth="10" defaultColWidth="11.42578125" defaultRowHeight="12.75" x14ac:dyDescent="0.2"/>
  <cols>
    <col min="1" max="2" width="12.7109375" style="8" customWidth="1"/>
    <col min="3" max="14" width="11.7109375" style="8" customWidth="1"/>
    <col min="15" max="30" width="11.7109375" style="8" hidden="1" customWidth="1"/>
    <col min="31" max="37" width="15.7109375" style="8" hidden="1" customWidth="1"/>
    <col min="38" max="39" width="8.7109375" style="8" customWidth="1"/>
    <col min="40" max="40" width="14.28515625" style="8" customWidth="1"/>
    <col min="41" max="43" width="32.28515625" style="8" customWidth="1"/>
    <col min="44" max="47" width="32.28515625" style="8" hidden="1" customWidth="1"/>
    <col min="48" max="64" width="8.7109375" style="8" customWidth="1"/>
    <col min="65" max="74" width="11.42578125" style="8" customWidth="1"/>
    <col min="75" max="16384" width="11.42578125" style="8"/>
  </cols>
  <sheetData>
    <row r="1" spans="1:48" ht="24.95" customHeight="1" thickBot="1" x14ac:dyDescent="0.25">
      <c r="A1" s="192" t="str">
        <f>"Dépistage 3 : masses d'oeufs de VGOH en "&amp;YEAR(Menus!H12)</f>
        <v>Dépistage 3 : masses d'oeufs de VGOH en 2020</v>
      </c>
      <c r="B1" s="193"/>
      <c r="C1" s="193"/>
      <c r="D1" s="193"/>
      <c r="E1" s="193"/>
      <c r="F1" s="19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9"/>
      <c r="AF1" s="9"/>
      <c r="AG1" s="9"/>
      <c r="AH1" s="9"/>
      <c r="AI1" s="9"/>
      <c r="AJ1" s="9"/>
      <c r="AK1" s="9"/>
      <c r="AL1" s="9"/>
      <c r="AM1" s="7"/>
      <c r="AN1" s="7"/>
      <c r="AO1" s="7"/>
      <c r="AP1" s="7"/>
      <c r="AQ1" s="7"/>
      <c r="AR1" s="7"/>
      <c r="AS1" s="7"/>
      <c r="AT1" s="7"/>
      <c r="AU1" s="7"/>
      <c r="AV1" s="7"/>
    </row>
    <row r="2" spans="1:48" ht="19.5" thickBot="1" x14ac:dyDescent="0.25">
      <c r="A2" s="190" t="s">
        <v>65</v>
      </c>
      <c r="B2" s="191"/>
      <c r="C2" s="180" t="s">
        <v>24</v>
      </c>
      <c r="D2" s="181"/>
      <c r="E2" s="181"/>
      <c r="F2" s="182"/>
      <c r="G2" s="180" t="s">
        <v>25</v>
      </c>
      <c r="H2" s="181"/>
      <c r="I2" s="181"/>
      <c r="J2" s="182"/>
      <c r="K2" s="180" t="s">
        <v>26</v>
      </c>
      <c r="L2" s="181"/>
      <c r="M2" s="181"/>
      <c r="N2" s="182"/>
      <c r="O2" s="180" t="s">
        <v>27</v>
      </c>
      <c r="P2" s="181"/>
      <c r="Q2" s="181"/>
      <c r="R2" s="182"/>
      <c r="S2" s="180" t="s">
        <v>28</v>
      </c>
      <c r="T2" s="181"/>
      <c r="U2" s="181"/>
      <c r="V2" s="182"/>
      <c r="W2" s="180" t="s">
        <v>29</v>
      </c>
      <c r="X2" s="181"/>
      <c r="Y2" s="181"/>
      <c r="Z2" s="182"/>
      <c r="AA2" s="180" t="s">
        <v>30</v>
      </c>
      <c r="AB2" s="181"/>
      <c r="AC2" s="181"/>
      <c r="AD2" s="182"/>
    </row>
    <row r="3" spans="1:48" ht="16.5" thickBot="1" x14ac:dyDescent="0.25">
      <c r="A3" s="163" t="s">
        <v>31</v>
      </c>
      <c r="B3" s="164"/>
      <c r="C3" s="184" t="str">
        <f>IF(Sites!$B$3&lt;&gt;0,Sites!$B$3,"")</f>
        <v/>
      </c>
      <c r="D3" s="185"/>
      <c r="E3" s="185"/>
      <c r="F3" s="186"/>
      <c r="G3" s="184" t="str">
        <f>IF(Sites!$C$3&lt;&gt;0,Sites!$C$3,"")</f>
        <v/>
      </c>
      <c r="H3" s="185"/>
      <c r="I3" s="185"/>
      <c r="J3" s="186"/>
      <c r="K3" s="184" t="str">
        <f>IF(Sites!$D$3&lt;&gt;0,Sites!$D$3,"")</f>
        <v/>
      </c>
      <c r="L3" s="185"/>
      <c r="M3" s="185"/>
      <c r="N3" s="186"/>
      <c r="O3" s="184" t="str">
        <f>IF(Sites!$E$3&lt;&gt;0,Sites!$E$3,"")</f>
        <v/>
      </c>
      <c r="P3" s="185"/>
      <c r="Q3" s="185"/>
      <c r="R3" s="186"/>
      <c r="S3" s="184" t="str">
        <f>IF(Sites!$F$3&lt;&gt;0,Sites!$F$3,"")</f>
        <v/>
      </c>
      <c r="T3" s="185"/>
      <c r="U3" s="185"/>
      <c r="V3" s="186"/>
      <c r="W3" s="184" t="str">
        <f>IF(Sites!$G$3&lt;&gt;0,Sites!$G$3,"")</f>
        <v/>
      </c>
      <c r="X3" s="185"/>
      <c r="Y3" s="185"/>
      <c r="Z3" s="186"/>
      <c r="AA3" s="184" t="str">
        <f>IF(Sites!$H$3&lt;&gt;0,Sites!$H$3,"")</f>
        <v/>
      </c>
      <c r="AB3" s="185"/>
      <c r="AC3" s="185"/>
      <c r="AD3" s="186"/>
      <c r="AE3" s="9"/>
      <c r="AF3" s="9"/>
      <c r="AG3" s="9"/>
      <c r="AH3" s="9"/>
      <c r="AI3" s="9"/>
      <c r="AJ3" s="9"/>
      <c r="AK3" s="9"/>
      <c r="AM3" s="11"/>
      <c r="AN3" s="11"/>
      <c r="AO3" s="194" t="s">
        <v>66</v>
      </c>
      <c r="AP3" s="195"/>
      <c r="AQ3" s="195"/>
      <c r="AR3" s="195"/>
      <c r="AS3" s="195"/>
      <c r="AT3" s="195"/>
      <c r="AU3" s="196"/>
    </row>
    <row r="4" spans="1:48" ht="16.5" thickBot="1" x14ac:dyDescent="0.25">
      <c r="A4" s="163" t="s">
        <v>11</v>
      </c>
      <c r="B4" s="164"/>
      <c r="C4" s="184" t="str">
        <f>IF(Sites!$B$4&lt;&gt;0,Sites!$B$4,"")</f>
        <v/>
      </c>
      <c r="D4" s="185"/>
      <c r="E4" s="185"/>
      <c r="F4" s="186"/>
      <c r="G4" s="184" t="str">
        <f>IF(Sites!$C$4&lt;&gt;0,Sites!$C$4,"")</f>
        <v/>
      </c>
      <c r="H4" s="185"/>
      <c r="I4" s="185"/>
      <c r="J4" s="186"/>
      <c r="K4" s="184" t="str">
        <f>IF(Sites!$D$4&lt;&gt;0,Sites!$D$4,"")</f>
        <v/>
      </c>
      <c r="L4" s="185"/>
      <c r="M4" s="185"/>
      <c r="N4" s="186"/>
      <c r="O4" s="184" t="str">
        <f>IF(Sites!$E$4&lt;&gt;0,Sites!$E$4,"")</f>
        <v/>
      </c>
      <c r="P4" s="185"/>
      <c r="Q4" s="185"/>
      <c r="R4" s="186"/>
      <c r="S4" s="184" t="str">
        <f>IF(Sites!$F$4&lt;&gt;0,Sites!$F$4,"")</f>
        <v/>
      </c>
      <c r="T4" s="185"/>
      <c r="U4" s="185"/>
      <c r="V4" s="186"/>
      <c r="W4" s="184" t="str">
        <f>IF(Sites!$G$4&lt;&gt;0,Sites!$G$4,"")</f>
        <v/>
      </c>
      <c r="X4" s="185"/>
      <c r="Y4" s="185"/>
      <c r="Z4" s="186"/>
      <c r="AA4" s="184" t="str">
        <f>IF(Sites!$H$4&lt;&gt;0,Sites!$H$4,"")</f>
        <v/>
      </c>
      <c r="AB4" s="185"/>
      <c r="AC4" s="185"/>
      <c r="AD4" s="186"/>
      <c r="AE4" s="9"/>
      <c r="AF4" s="9"/>
      <c r="AG4" s="9"/>
      <c r="AH4" s="9"/>
      <c r="AI4" s="9"/>
      <c r="AJ4" s="9"/>
      <c r="AK4" s="9"/>
      <c r="AM4" s="10"/>
      <c r="AN4" s="10"/>
      <c r="AO4" s="29" t="s">
        <v>33</v>
      </c>
      <c r="AP4" s="29" t="s">
        <v>34</v>
      </c>
      <c r="AQ4" s="29" t="s">
        <v>35</v>
      </c>
      <c r="AR4" s="29" t="s">
        <v>36</v>
      </c>
      <c r="AS4" s="29" t="s">
        <v>37</v>
      </c>
      <c r="AT4" s="29" t="s">
        <v>38</v>
      </c>
      <c r="AU4" s="143" t="s">
        <v>39</v>
      </c>
    </row>
    <row r="5" spans="1:48" ht="16.5" thickBot="1" x14ac:dyDescent="0.25">
      <c r="A5" s="183" t="s">
        <v>40</v>
      </c>
      <c r="B5" s="177"/>
      <c r="C5" s="184" t="str">
        <f>IF(Sites!$B$8&lt;&gt;0,Sites!$B$8,"")</f>
        <v/>
      </c>
      <c r="D5" s="185"/>
      <c r="E5" s="185"/>
      <c r="F5" s="186"/>
      <c r="G5" s="184" t="str">
        <f>IF(Sites!$C$8&lt;&gt;0,Sites!$C$8,"")</f>
        <v/>
      </c>
      <c r="H5" s="185"/>
      <c r="I5" s="185"/>
      <c r="J5" s="186"/>
      <c r="K5" s="184" t="str">
        <f>IF(Sites!$D$8&lt;&gt;0,Sites!$D$8,"")</f>
        <v/>
      </c>
      <c r="L5" s="185"/>
      <c r="M5" s="185"/>
      <c r="N5" s="186"/>
      <c r="O5" s="184" t="str">
        <f>IF(Sites!$E$8&lt;&gt;0,Sites!$E$8,"")</f>
        <v/>
      </c>
      <c r="P5" s="185"/>
      <c r="Q5" s="185"/>
      <c r="R5" s="186"/>
      <c r="S5" s="184" t="str">
        <f>IF(Sites!$F$8&lt;&gt;0,Sites!$F$8,"")</f>
        <v/>
      </c>
      <c r="T5" s="185"/>
      <c r="U5" s="185"/>
      <c r="V5" s="186"/>
      <c r="W5" s="184" t="str">
        <f>IF(Sites!$G$8&lt;&gt;0,Sites!$G$8,"")</f>
        <v/>
      </c>
      <c r="X5" s="185"/>
      <c r="Y5" s="185"/>
      <c r="Z5" s="186"/>
      <c r="AA5" s="184" t="str">
        <f>IF(Sites!$H$8&lt;&gt;0,Sites!$H$8,"")</f>
        <v/>
      </c>
      <c r="AB5" s="185"/>
      <c r="AC5" s="185"/>
      <c r="AD5" s="186"/>
      <c r="AE5" s="9"/>
      <c r="AF5" s="9"/>
      <c r="AG5" s="9"/>
      <c r="AH5" s="9"/>
      <c r="AI5" s="9"/>
      <c r="AJ5" s="9"/>
      <c r="AK5" s="9"/>
      <c r="AM5" s="197" t="s">
        <v>41</v>
      </c>
      <c r="AN5" s="198"/>
      <c r="AO5" s="12" t="str">
        <f>IF(COUNTBLANK($C$11:$C$110)&lt;100,SUM($C$11:$C$110),"")</f>
        <v/>
      </c>
      <c r="AP5" s="12" t="str">
        <f>IF(COUNTBLANK($G$11:$G$110)&lt;100,SUM($G$11:$G$110),"")</f>
        <v/>
      </c>
      <c r="AQ5" s="12" t="str">
        <f>IF(COUNTBLANK($K$11:$K$110)&lt;100,SUM($K$11:$K$110),"")</f>
        <v/>
      </c>
      <c r="AR5" s="12" t="str">
        <f>IF(COUNTBLANK($O$11:$O$110)&lt;100,SUM($O$11:$O$110),"")</f>
        <v/>
      </c>
      <c r="AS5" s="12" t="str">
        <f>IF(COUNTBLANK($S$11:$S$110)&lt;100,SUM($S$11:$S$110),"")</f>
        <v/>
      </c>
      <c r="AT5" s="12" t="str">
        <f>IF(COUNTBLANK($W$11:$W$110)&lt;100,SUM($W$11:$W$110),"")</f>
        <v/>
      </c>
      <c r="AU5" s="144" t="str">
        <f>IF(COUNTBLANK($AA$11:$AA$110)&lt;100,SUM($AA$11:$AA$110),"")</f>
        <v/>
      </c>
    </row>
    <row r="6" spans="1:48" ht="15" x14ac:dyDescent="0.2">
      <c r="A6" s="161" t="s">
        <v>42</v>
      </c>
      <c r="B6" s="162"/>
      <c r="C6" s="168"/>
      <c r="D6" s="169"/>
      <c r="E6" s="169"/>
      <c r="F6" s="170"/>
      <c r="G6" s="168"/>
      <c r="H6" s="169"/>
      <c r="I6" s="169"/>
      <c r="J6" s="170"/>
      <c r="K6" s="168"/>
      <c r="L6" s="169"/>
      <c r="M6" s="169"/>
      <c r="N6" s="170"/>
      <c r="O6" s="168"/>
      <c r="P6" s="169"/>
      <c r="Q6" s="169"/>
      <c r="R6" s="170"/>
      <c r="S6" s="168"/>
      <c r="T6" s="169"/>
      <c r="U6" s="169"/>
      <c r="V6" s="170"/>
      <c r="W6" s="168"/>
      <c r="X6" s="169"/>
      <c r="Y6" s="169"/>
      <c r="Z6" s="170"/>
      <c r="AA6" s="168"/>
      <c r="AB6" s="169"/>
      <c r="AC6" s="169"/>
      <c r="AD6" s="170"/>
      <c r="AE6" s="9"/>
      <c r="AF6" s="9"/>
      <c r="AG6" s="9"/>
      <c r="AH6" s="9"/>
      <c r="AI6" s="9"/>
      <c r="AJ6" s="9"/>
      <c r="AK6" s="9"/>
      <c r="AM6" s="199" t="s">
        <v>43</v>
      </c>
      <c r="AN6" s="200"/>
      <c r="AO6" s="13" t="str">
        <f>IF(AO5=0,0,IF(COUNTBLANK($D$11:$D$110)&lt;100,ROUND(SUM($D$11:$D$110)/AO$5,1),""))</f>
        <v/>
      </c>
      <c r="AP6" s="13" t="str">
        <f>IF(AP5=0,0,IF(COUNTBLANK($H$11:$H$110)&lt;100,ROUND(SUM($H$11:$H$110)/AP$5,1),""))</f>
        <v/>
      </c>
      <c r="AQ6" s="13" t="str">
        <f>IF(AQ5=0,0,IF(COUNTBLANK($L$11:$L$110)&lt;100,ROUND(SUM($L$11:$L$110)/AQ$5,1),""))</f>
        <v/>
      </c>
      <c r="AR6" s="13" t="str">
        <f>IF(AR5=0,0,IF(COUNTBLANK($P$11:$P$110)&lt;100,ROUND(SUM($P$11:$P$110)/AR$5,1),""))</f>
        <v/>
      </c>
      <c r="AS6" s="13" t="str">
        <f>IF(AS5=0,0,IF(COUNTBLANK($T$11:$T$110)&lt;100,ROUND(SUM($T$11:$T$110)/AS$5,1),""))</f>
        <v/>
      </c>
      <c r="AT6" s="13" t="str">
        <f>IF(AT5=0,0,IF(COUNTBLANK($X$11:$X$110)&lt;100,ROUND(SUM($X$11:$X$110)/AT$5,1),""))</f>
        <v/>
      </c>
      <c r="AU6" s="145" t="str">
        <f>IF(AU5=0,0,IF(COUNTBLANK($AB$11:$AB$110)&lt;100,ROUND(SUM($AB$11:$AB$110)/AU$5,1),""))</f>
        <v/>
      </c>
    </row>
    <row r="7" spans="1:48" ht="16.5" customHeight="1" x14ac:dyDescent="0.2">
      <c r="A7" s="163" t="s">
        <v>44</v>
      </c>
      <c r="B7" s="164"/>
      <c r="C7" s="171"/>
      <c r="D7" s="172"/>
      <c r="E7" s="172"/>
      <c r="F7" s="173"/>
      <c r="G7" s="171"/>
      <c r="H7" s="172"/>
      <c r="I7" s="172"/>
      <c r="J7" s="173"/>
      <c r="K7" s="171"/>
      <c r="L7" s="172"/>
      <c r="M7" s="172"/>
      <c r="N7" s="173"/>
      <c r="O7" s="171"/>
      <c r="P7" s="172"/>
      <c r="Q7" s="172"/>
      <c r="R7" s="173"/>
      <c r="S7" s="171"/>
      <c r="T7" s="172"/>
      <c r="U7" s="172"/>
      <c r="V7" s="173"/>
      <c r="W7" s="171"/>
      <c r="X7" s="172"/>
      <c r="Y7" s="172"/>
      <c r="Z7" s="173"/>
      <c r="AA7" s="171"/>
      <c r="AB7" s="172"/>
      <c r="AC7" s="172"/>
      <c r="AD7" s="173"/>
      <c r="AE7" s="9"/>
      <c r="AF7" s="9"/>
      <c r="AG7" s="9"/>
      <c r="AH7" s="9"/>
      <c r="AI7" s="9"/>
      <c r="AJ7" s="9"/>
      <c r="AK7" s="9"/>
      <c r="AM7" s="199" t="s">
        <v>45</v>
      </c>
      <c r="AN7" s="200"/>
      <c r="AO7" s="13" t="str">
        <f>IF(COUNTBLANK($F$11:$F$110)&lt;100,SUM($F$11:$F$110),"")</f>
        <v/>
      </c>
      <c r="AP7" s="13" t="str">
        <f>IF(COUNTBLANK($J$11:$J$110)&lt;100,SUM($J$11:$J$110),"")</f>
        <v/>
      </c>
      <c r="AQ7" s="13" t="str">
        <f>IF(COUNTBLANK($N$11:$N$110)&lt;100,SUM($N$11:$N$110),"")</f>
        <v/>
      </c>
      <c r="AR7" s="13" t="str">
        <f>IF(COUNTBLANK($R$11:$R$110)&lt;100,SUM($R$11:$R$110),"")</f>
        <v/>
      </c>
      <c r="AS7" s="13" t="str">
        <f>IF(COUNTBLANK($V$11:$V$110)&lt;100,SUM($V$11:$V$110),"")</f>
        <v/>
      </c>
      <c r="AT7" s="13" t="str">
        <f>IF(COUNTBLANK($Z$11:$Z$110)&lt;100,SUM($Z$11:$Z$110),"")</f>
        <v/>
      </c>
      <c r="AU7" s="145" t="str">
        <f>IF(COUNTBLANK($AD$11:$AD$110)&lt;100,SUM($AD$11:$AD$110),"")</f>
        <v/>
      </c>
    </row>
    <row r="8" spans="1:48" ht="15" x14ac:dyDescent="0.2">
      <c r="A8" s="163" t="s">
        <v>46</v>
      </c>
      <c r="B8" s="164"/>
      <c r="C8" s="165"/>
      <c r="D8" s="166"/>
      <c r="E8" s="166"/>
      <c r="F8" s="167"/>
      <c r="G8" s="165"/>
      <c r="H8" s="166"/>
      <c r="I8" s="166"/>
      <c r="J8" s="167"/>
      <c r="K8" s="165"/>
      <c r="L8" s="166"/>
      <c r="M8" s="166"/>
      <c r="N8" s="167"/>
      <c r="O8" s="165"/>
      <c r="P8" s="166"/>
      <c r="Q8" s="166"/>
      <c r="R8" s="167"/>
      <c r="S8" s="165"/>
      <c r="T8" s="166"/>
      <c r="U8" s="166"/>
      <c r="V8" s="167"/>
      <c r="W8" s="165"/>
      <c r="X8" s="166"/>
      <c r="Y8" s="166"/>
      <c r="Z8" s="167"/>
      <c r="AA8" s="165"/>
      <c r="AB8" s="166"/>
      <c r="AC8" s="166"/>
      <c r="AD8" s="167"/>
      <c r="AE8" s="9"/>
      <c r="AF8" s="9"/>
      <c r="AG8" s="9"/>
      <c r="AH8" s="9"/>
      <c r="AI8" s="9"/>
      <c r="AJ8" s="9"/>
      <c r="AK8" s="9"/>
      <c r="AL8" s="9"/>
      <c r="AM8" s="199" t="s">
        <v>47</v>
      </c>
      <c r="AN8" s="200"/>
      <c r="AO8" s="14" t="str">
        <f>IF(AND(ISNUMBER('Oeufs 2e dépistage'!AO8),ISNUMBER(AO5)),'Oeufs 2e dépistage'!AO8+SUM($AE$11:$AE$110)/COUNT($C$11:$C$110),"")</f>
        <v/>
      </c>
      <c r="AP8" s="14" t="str">
        <f>IF(AND(ISNUMBER('Oeufs 2e dépistage'!AP8),ISNUMBER(AP5)),'Oeufs 2e dépistage'!AP8+SUM($AF$11:$AF$110)/COUNT($G$11:$G$110),"")</f>
        <v/>
      </c>
      <c r="AQ8" s="14" t="str">
        <f>IF(AND(ISNUMBER('Oeufs 2e dépistage'!AQ8),ISNUMBER(AQ5)),'Oeufs 2e dépistage'!AQ8+SUM($AG$11:$AG$110)/COUNT($K$11:$K$110),"")</f>
        <v/>
      </c>
      <c r="AR8" s="14" t="str">
        <f>IF(AND(ISNUMBER('Oeufs 2e dépistage'!AR8),ISNUMBER(AR5)),'Oeufs 2e dépistage'!AR8+SUM($AH$11:$AH$110)/COUNT($O$11:$O$110),"")</f>
        <v/>
      </c>
      <c r="AS8" s="14" t="str">
        <f>IF(AND(ISNUMBER('Oeufs 2e dépistage'!AS8),ISNUMBER(AS5)),'Oeufs 2e dépistage'!AS8+SUM($AI$11:$AI$110)/COUNT($S$11:$S$110),"")</f>
        <v/>
      </c>
      <c r="AT8" s="14" t="str">
        <f>IF(AND(ISNUMBER('Oeufs 2e dépistage'!AT8),ISNUMBER(AT5)),'Oeufs 2e dépistage'!AT8+SUM($AJ$11:$AJ$110)/COUNT($W$11:$W$110),"")</f>
        <v/>
      </c>
      <c r="AU8" s="146" t="str">
        <f>IF(AND(ISNUMBER('Oeufs 2e dépistage'!AU8),ISNUMBER(AU5)),'Oeufs 2e dépistage'!AU8+SUM($AK$11:$AK$110)/COUNT($AA$11:$AA$110),"")</f>
        <v/>
      </c>
    </row>
    <row r="9" spans="1:48" ht="35.1" customHeight="1" thickBot="1" x14ac:dyDescent="0.25">
      <c r="A9" s="176" t="s">
        <v>48</v>
      </c>
      <c r="B9" s="177"/>
      <c r="C9" s="32" t="str">
        <f>IF('Oeufs 1er dépistage'!C9&lt;&gt;0,'Oeufs 1er dépistage'!C9,"")</f>
        <v/>
      </c>
      <c r="D9" s="157" t="s">
        <v>49</v>
      </c>
      <c r="E9" s="157"/>
      <c r="F9" s="155"/>
      <c r="G9" s="32" t="str">
        <f>IF('Oeufs 1er dépistage'!G9&lt;&gt;0,'Oeufs 1er dépistage'!G9,"")</f>
        <v/>
      </c>
      <c r="H9" s="157" t="s">
        <v>49</v>
      </c>
      <c r="I9" s="157"/>
      <c r="J9" s="154"/>
      <c r="K9" s="32" t="str">
        <f>IF('Oeufs 1er dépistage'!K9&lt;&gt;0,'Oeufs 1er dépistage'!K9,"")</f>
        <v/>
      </c>
      <c r="L9" s="157" t="s">
        <v>49</v>
      </c>
      <c r="M9" s="157"/>
      <c r="N9" s="154"/>
      <c r="O9" s="32" t="str">
        <f>IF('Oeufs 1er dépistage'!O9&lt;&gt;0,'Oeufs 1er dépistage'!O9,"")</f>
        <v/>
      </c>
      <c r="P9" s="157" t="s">
        <v>49</v>
      </c>
      <c r="Q9" s="157"/>
      <c r="R9" s="48"/>
      <c r="S9" s="32" t="str">
        <f>IF('Oeufs 1er dépistage'!S9&lt;&gt;0,'Oeufs 1er dépistage'!S9,"")</f>
        <v/>
      </c>
      <c r="T9" s="157" t="s">
        <v>49</v>
      </c>
      <c r="U9" s="157"/>
      <c r="V9" s="48"/>
      <c r="W9" s="32" t="str">
        <f>IF('Oeufs 1er dépistage'!W9&lt;&gt;0,'Oeufs 1er dépistage'!W9,"")</f>
        <v/>
      </c>
      <c r="X9" s="157" t="s">
        <v>49</v>
      </c>
      <c r="Y9" s="157"/>
      <c r="Z9" s="48"/>
      <c r="AA9" s="32" t="str">
        <f>IF('Oeufs 1er dépistage'!AA9&lt;&gt;0,'Oeufs 1er dépistage'!AA9,"")</f>
        <v/>
      </c>
      <c r="AB9" s="157" t="s">
        <v>49</v>
      </c>
      <c r="AC9" s="157"/>
      <c r="AD9" s="48"/>
      <c r="AE9" s="9"/>
      <c r="AF9" s="9"/>
      <c r="AG9" s="9"/>
      <c r="AH9" s="9"/>
      <c r="AI9" s="9"/>
      <c r="AJ9" s="9"/>
      <c r="AK9" s="9"/>
      <c r="AL9" s="9"/>
      <c r="AM9" s="201" t="s">
        <v>50</v>
      </c>
      <c r="AN9" s="202"/>
      <c r="AO9" s="15" t="str">
        <f>IF(COUNTA($E$11:$E$110)&gt;0,ROUND((SUMIF($E$11:$E$110,"Blanc",$C$11:$C$110)/AO$5)*100,0)&amp;"% Blanc ; "&amp;ROUND((SUMIF($E$11:$E$110,"Crème",$C$11:$C$110)/AO$5)*100,0)&amp;"% Crème ; "&amp;ROUND((SUMIF($E$11:$E$110,"Gris",$C$11:$C$110)/AO$5)*100,0)&amp;"% Gris ; "&amp;CHAR(10)&amp;ROUND((SUMIF($E$11:$E$110,"Mauve",$C$11:$C$110)/AO$5)*100,0)&amp;"% Mauve ; "&amp;ROUND((SUMIF($E$11:$E$110,"Mixte",$C$11:$C$110)/AO$5)*100,0)&amp;"% Mixte ; "&amp;ROUND((SUMIF($E$11:$E$110,"Noir",$C$11:$C$110)/AO$5)*100,0)&amp;"% Noir","...% Blanc ; ...% Crème ; ...% Gris ;"&amp;CHAR(10)&amp;"...% Mauve ; ...% Mixte ; ...% Noir")</f>
        <v>...% Blanc ; ...% Crème ; ...% Gris ;
...% Mauve ; ...% Mixte ; ...% Noir</v>
      </c>
      <c r="AP9" s="15" t="str">
        <f>IF(COUNTA($I$11:$I$110)&gt;0,ROUND((SUMIF($I$11:$I$110,"Blanc",$G$11:$G$110)/AP$5)*100,0)&amp;"% Blanc ; "&amp;ROUND((SUMIF($I$11:$I$110,"Crème",$G$11:$G$110)/AP$5)*100,0)&amp;"% Crème ; "&amp;ROUND((SUMIF($I$11:$I$110,"Gris",$G$11:$G$110)/AP$5)*100,0)&amp;"% Gris ; "&amp;CHAR(10)&amp;ROUND((SUMIF($I$11:$I$110,"Mauve",$G$11:$G$110)/AP$5)*100,0)&amp;"% Mauve ; "&amp;ROUND((SUMIF($I$11:$I$110,"Mixte",$G$11:$G$110)/AP$5)*100,0)&amp;"% Mixte ; "&amp;ROUND((SUMIF($I$11:$I$110,"Noir",$G$11:$G$110)/AP$5)*100,0)&amp;"% Noir","...% Blanc ; ...% Crème ; ...% Gris ;"&amp;CHAR(10)&amp;"...% Mauve ; ...% Mixte ; ...% Noir")</f>
        <v>...% Blanc ; ...% Crème ; ...% Gris ;
...% Mauve ; ...% Mixte ; ...% Noir</v>
      </c>
      <c r="AQ9" s="15" t="str">
        <f>IF(COUNTA($M$11:$M$110)&gt;0,ROUND((SUMIF($M$11:$M$110,"Blanc",$K$11:$K$110)/AQ$5)*100,0)&amp;"% Blanc ; "&amp;ROUND((SUMIF($M$11:$M$110,"Crème",$K$11:$K$110)/AQ$5)*100,0)&amp;"% Crème ; "&amp;ROUND((SUMIF($M$11:$M$110,"Gris",$K$11:$K$110)/AQ$5)*100,0)&amp;"% Gris ; "&amp;CHAR(10)&amp;ROUND((SUMIF($M$11:$M$110,"Mauve",$K$11:$K$110)/AQ$5)*100,0)&amp;"% Mauve ; "&amp;ROUND((SUMIF($M$11:$M$110,"Mixte",$K$11:$K$110)/AQ$5)*100,0)&amp;"% Mixte ; "&amp;ROUND((SUMIF($M$11:$M$110,"Noir",$K$11:$K$110)/AQ$5)*100,0)&amp;"% Noir","...% Blanc ; ...% Crème ; ...% Gris ;"&amp;CHAR(10)&amp;"...% Mauve ; ...% Mixte ; ...% Noir")</f>
        <v>...% Blanc ; ...% Crème ; ...% Gris ;
...% Mauve ; ...% Mixte ; ...% Noir</v>
      </c>
      <c r="AR9" s="15" t="str">
        <f>IF(COUNTA($Q$11:$Q$110)&gt;0,ROUND((SUMIF($Q$11:$Q$110,"Blanc",$O$11:$O$110)/AR$5)*100,0)&amp;"% Blanc ; "&amp;ROUND((SUMIF($Q$11:$Q$110,"Crème",$O$11:$O$110)/AR$5)*100,0)&amp;"% Crème ; "&amp;ROUND((SUMIF($Q$11:$Q$110,"Gris",$O$11:$O$110)/AR$5)*100,0)&amp;"% Gris ; "&amp;CHAR(10)&amp;ROUND((SUMIF($Q$11:$Q$110,"Mauve",$O$11:$O$110)/AR$5)*100,0)&amp;"% Mauve ; "&amp;ROUND((SUMIF($Q$11:$Q$110,"Mixte",$O$11:$O$110)/AR$5)*100,0)&amp;"% Mixte ; "&amp;ROUND((SUMIF($Q$11:$Q$110,"Noir",$O$11:$O$110)/AR$5)*100,0)&amp;"% Noir","...% Blanc ; ...% Crème ; ...% Gris ;"&amp;CHAR(10)&amp;"...% Mauve ; ...% Mixte ; ...% Noir")</f>
        <v>...% Blanc ; ...% Crème ; ...% Gris ;
...% Mauve ; ...% Mixte ; ...% Noir</v>
      </c>
      <c r="AS9" s="15" t="str">
        <f>IF(COUNTA($U$11:$U$110)&gt;0,ROUND((SUMIF($U$11:$U$110,"Blanc",$S$11:$S$110)/AS$5)*100,0)&amp;"% Blanc ; "&amp;ROUND((SUMIF($U$11:$U$110,"Crème",$S$11:$S$110)/AS$5)*100,0)&amp;"% Crème ; "&amp;ROUND((SUMIF($U$11:$U$110,"Gris",$S$11:$S$110)/AS$5)*100,0)&amp;"% Gris ; "&amp;CHAR(10)&amp;ROUND((SUMIF($U$11:$U$110,"Mauve",$S$11:$S$110)/AS$5)*100,0)&amp;"% Mauve ; "&amp;ROUND((SUMIF($U$11:$U$110,"Mixte",$S$11:$S$110)/AS$5)*100,0)&amp;"% Mixte ; "&amp;ROUND((SUMIF($U$11:$U$110,"Noir",$S$11:$S$110)/AS$5)*100,0)&amp;"% Noir","...% Blanc ; ...% Crème ; ...% Gris ;"&amp;CHAR(10)&amp;"...% Mauve ; ...% Mixte ; ...% Noir")</f>
        <v>...% Blanc ; ...% Crème ; ...% Gris ;
...% Mauve ; ...% Mixte ; ...% Noir</v>
      </c>
      <c r="AT9" s="15" t="str">
        <f>IF(COUNTA($Y$11:$Y$110)&gt;0,ROUND((SUMIF($Y$11:$Y$110,"Blanc",$W$11:$W$110)/AT$5)*100,0)&amp;"% Blanc ; "&amp;ROUND((SUMIF($Y$11:$Y$110,"Crème",$W$11:$W$110)/AT$5)*100,0)&amp;"% Crème ; "&amp;ROUND((SUMIF($Y$11:$Y$110,"Gris",$W$11:$W$110)/AT$5)*100,0)&amp;"% Gris ; "&amp;CHAR(10)&amp;ROUND((SUMIF($Y$11:$Y$110,"Mauve",$W$11:$W$110)/AT$5)*100,0)&amp;"% Mauve ; "&amp;ROUND((SUMIF($Y$11:$Y$110,"Mixte",$W$11:$W$110)/AT$5)*100,0)&amp;"% Mixte ; "&amp;ROUND((SUMIF($Y$11:$Y$110,"Noir",$W$11:$W$110)/AT$5)*100,0)&amp;"% Noir","...% Blanc ; ...% Crème ; ...% Gris ;"&amp;CHAR(10)&amp;"...% Mauve ; ...% Mixte ; ...% Noir")</f>
        <v>...% Blanc ; ...% Crème ; ...% Gris ;
...% Mauve ; ...% Mixte ; ...% Noir</v>
      </c>
      <c r="AU9" s="147" t="str">
        <f>IF(COUNTA($AC$11:$AC$110)&gt;0,ROUND((SUMIF($AC$11:$AC$110,"Blanc",$AA$11:$AA$110)/AU$5)*100,0)&amp;"% Blanc ; "&amp;ROUND((SUMIF($AC$11:$AC$110,"Crème",$AA$11:$AA$110)/AU$5)*100,0)&amp;"% Crème ; "&amp;ROUND((SUMIF($AC$11:$AC$110,"Gris",$AA$11:$AA$110)/AU$5)*100,0)&amp;"% Gris ; "&amp;CHAR(10)&amp;ROUND((SUMIF($AC$11:$AC$110,"Mauve",$AA$11:$AA$110)/AU$5)*100,0)&amp;"% Mauve ; "&amp;ROUND((SUMIF($AC$11:$AC$110,"Mixte",$AA$11:$AA$110)/AU$5)*100,0)&amp;"% Mixte ; "&amp;ROUND((SUMIF($AC$11:$AC$110,"Noir",$AA$11:$AA$110)/AU$5)*100,0)&amp;"% Noir","...% Blanc ; ...% Crème ; ...% Gris ;"&amp;CHAR(10)&amp;"...% Mauve ; ...% Mixte ; ...% Noir")</f>
        <v>...% Blanc ; ...% Crème ; ...% Gris ;
...% Mauve ; ...% Mixte ; ...% Noir</v>
      </c>
    </row>
    <row r="10" spans="1:48" ht="45.75" customHeight="1" thickBot="1" x14ac:dyDescent="0.25">
      <c r="A10" s="86" t="s">
        <v>51</v>
      </c>
      <c r="B10" s="87" t="s">
        <v>52</v>
      </c>
      <c r="C10" s="79" t="s">
        <v>53</v>
      </c>
      <c r="D10" s="82" t="s">
        <v>54</v>
      </c>
      <c r="E10" s="80" t="s">
        <v>55</v>
      </c>
      <c r="F10" s="81" t="s">
        <v>45</v>
      </c>
      <c r="G10" s="79" t="s">
        <v>53</v>
      </c>
      <c r="H10" s="82" t="s">
        <v>54</v>
      </c>
      <c r="I10" s="80" t="s">
        <v>55</v>
      </c>
      <c r="J10" s="81" t="s">
        <v>45</v>
      </c>
      <c r="K10" s="79" t="s">
        <v>53</v>
      </c>
      <c r="L10" s="82" t="s">
        <v>54</v>
      </c>
      <c r="M10" s="80" t="s">
        <v>55</v>
      </c>
      <c r="N10" s="81" t="s">
        <v>45</v>
      </c>
      <c r="O10" s="79" t="s">
        <v>53</v>
      </c>
      <c r="P10" s="82" t="s">
        <v>54</v>
      </c>
      <c r="Q10" s="80" t="s">
        <v>55</v>
      </c>
      <c r="R10" s="81" t="s">
        <v>45</v>
      </c>
      <c r="S10" s="79" t="s">
        <v>53</v>
      </c>
      <c r="T10" s="82" t="s">
        <v>54</v>
      </c>
      <c r="U10" s="80" t="s">
        <v>55</v>
      </c>
      <c r="V10" s="81" t="s">
        <v>45</v>
      </c>
      <c r="W10" s="79" t="s">
        <v>53</v>
      </c>
      <c r="X10" s="82" t="s">
        <v>54</v>
      </c>
      <c r="Y10" s="80" t="s">
        <v>55</v>
      </c>
      <c r="Z10" s="81" t="s">
        <v>45</v>
      </c>
      <c r="AA10" s="79" t="s">
        <v>53</v>
      </c>
      <c r="AB10" s="82" t="s">
        <v>54</v>
      </c>
      <c r="AC10" s="80" t="s">
        <v>55</v>
      </c>
      <c r="AD10" s="81" t="s">
        <v>45</v>
      </c>
      <c r="AE10" s="49" t="s">
        <v>56</v>
      </c>
      <c r="AF10" s="49" t="s">
        <v>57</v>
      </c>
      <c r="AG10" s="49" t="s">
        <v>58</v>
      </c>
      <c r="AH10" s="49" t="s">
        <v>59</v>
      </c>
      <c r="AI10" s="49" t="s">
        <v>60</v>
      </c>
      <c r="AJ10" s="49" t="s">
        <v>61</v>
      </c>
      <c r="AK10" s="49" t="s">
        <v>62</v>
      </c>
    </row>
    <row r="11" spans="1:48" ht="15" x14ac:dyDescent="0.2">
      <c r="A11" s="158">
        <v>1</v>
      </c>
      <c r="B11" s="83">
        <v>1</v>
      </c>
      <c r="C11" s="17"/>
      <c r="D11" s="18"/>
      <c r="E11" s="19"/>
      <c r="F11" s="149"/>
      <c r="G11" s="17"/>
      <c r="H11" s="18"/>
      <c r="I11" s="19"/>
      <c r="J11" s="149"/>
      <c r="K11" s="17"/>
      <c r="L11" s="18"/>
      <c r="M11" s="19"/>
      <c r="N11" s="149"/>
      <c r="O11" s="17"/>
      <c r="P11" s="18"/>
      <c r="Q11" s="19"/>
      <c r="R11" s="149"/>
      <c r="S11" s="17"/>
      <c r="T11" s="18"/>
      <c r="U11" s="19"/>
      <c r="V11" s="149"/>
      <c r="W11" s="17"/>
      <c r="X11" s="18"/>
      <c r="Y11" s="19"/>
      <c r="Z11" s="149"/>
      <c r="AA11" s="17"/>
      <c r="AB11" s="18"/>
      <c r="AC11" s="19"/>
      <c r="AD11" s="149"/>
      <c r="AE11" s="50" t="str">
        <f>IF((C11+F11)&gt;0,1,"")</f>
        <v/>
      </c>
      <c r="AF11" s="50" t="str">
        <f t="shared" ref="AF11:AF42" si="0">IF((G11+J11)&gt;0,1,"")</f>
        <v/>
      </c>
      <c r="AG11" s="50" t="str">
        <f>IF((K11+N11)&gt;0,1,"")</f>
        <v/>
      </c>
      <c r="AH11" s="50" t="str">
        <f>IF((O11+R11)&gt;0,1,"")</f>
        <v/>
      </c>
      <c r="AI11" s="50" t="str">
        <f>IF((S11+V11)&gt;0,1,"")</f>
        <v/>
      </c>
      <c r="AJ11" s="50" t="str">
        <f>IF((W11+Z11)&gt;0,1,"")</f>
        <v/>
      </c>
      <c r="AK11" s="50" t="str">
        <f>IF((AA11+AD11)&gt;0,1,"")</f>
        <v/>
      </c>
    </row>
    <row r="12" spans="1:48" ht="20.100000000000001" customHeight="1" x14ac:dyDescent="0.2">
      <c r="A12" s="159"/>
      <c r="B12" s="84">
        <v>2</v>
      </c>
      <c r="C12" s="21"/>
      <c r="D12" s="22"/>
      <c r="E12" s="23"/>
      <c r="F12" s="30"/>
      <c r="G12" s="21"/>
      <c r="H12" s="22"/>
      <c r="I12" s="23"/>
      <c r="J12" s="30"/>
      <c r="K12" s="21"/>
      <c r="L12" s="22"/>
      <c r="M12" s="23"/>
      <c r="N12" s="30"/>
      <c r="O12" s="21"/>
      <c r="P12" s="22"/>
      <c r="Q12" s="23"/>
      <c r="R12" s="30"/>
      <c r="S12" s="21"/>
      <c r="T12" s="22"/>
      <c r="U12" s="23"/>
      <c r="V12" s="30"/>
      <c r="W12" s="21"/>
      <c r="X12" s="22"/>
      <c r="Y12" s="23"/>
      <c r="Z12" s="30"/>
      <c r="AA12" s="21"/>
      <c r="AB12" s="22"/>
      <c r="AC12" s="23"/>
      <c r="AD12" s="30"/>
      <c r="AE12" s="51" t="str">
        <f t="shared" ref="AE12:AE75" si="1">IF((C12+F12)&gt;0,1,"")</f>
        <v/>
      </c>
      <c r="AF12" s="51" t="str">
        <f t="shared" si="0"/>
        <v/>
      </c>
      <c r="AG12" s="51" t="str">
        <f t="shared" ref="AG12:AG75" si="2">IF((K12+N12)&gt;0,1,"")</f>
        <v/>
      </c>
      <c r="AH12" s="51" t="str">
        <f t="shared" ref="AH12:AH75" si="3">IF((O12+R12)&gt;0,1,"")</f>
        <v/>
      </c>
      <c r="AI12" s="51" t="str">
        <f t="shared" ref="AI12:AI75" si="4">IF((S12+V12)&gt;0,1,"")</f>
        <v/>
      </c>
      <c r="AJ12" s="51" t="str">
        <f t="shared" ref="AJ12:AJ75" si="5">IF((W12+Z12)&gt;0,1,"")</f>
        <v/>
      </c>
      <c r="AK12" s="51" t="str">
        <f t="shared" ref="AK12:AK75" si="6">IF((AA12+AD12)&gt;0,1,"")</f>
        <v/>
      </c>
    </row>
    <row r="13" spans="1:48" ht="20.100000000000001" customHeight="1" x14ac:dyDescent="0.2">
      <c r="A13" s="159"/>
      <c r="B13" s="84">
        <v>3</v>
      </c>
      <c r="C13" s="21"/>
      <c r="D13" s="22"/>
      <c r="E13" s="23"/>
      <c r="F13" s="30"/>
      <c r="G13" s="21"/>
      <c r="H13" s="22"/>
      <c r="I13" s="23"/>
      <c r="J13" s="30"/>
      <c r="K13" s="21"/>
      <c r="L13" s="22"/>
      <c r="M13" s="23"/>
      <c r="N13" s="30"/>
      <c r="O13" s="21"/>
      <c r="P13" s="22"/>
      <c r="Q13" s="23"/>
      <c r="R13" s="30"/>
      <c r="S13" s="21"/>
      <c r="T13" s="22"/>
      <c r="U13" s="23"/>
      <c r="V13" s="30"/>
      <c r="W13" s="21"/>
      <c r="X13" s="22"/>
      <c r="Y13" s="23"/>
      <c r="Z13" s="30"/>
      <c r="AA13" s="21"/>
      <c r="AB13" s="22"/>
      <c r="AC13" s="23"/>
      <c r="AD13" s="30"/>
      <c r="AE13" s="51" t="str">
        <f t="shared" si="1"/>
        <v/>
      </c>
      <c r="AF13" s="51" t="str">
        <f t="shared" si="0"/>
        <v/>
      </c>
      <c r="AG13" s="51" t="str">
        <f t="shared" si="2"/>
        <v/>
      </c>
      <c r="AH13" s="51" t="str">
        <f t="shared" si="3"/>
        <v/>
      </c>
      <c r="AI13" s="51" t="str">
        <f t="shared" si="4"/>
        <v/>
      </c>
      <c r="AJ13" s="51" t="str">
        <f t="shared" si="5"/>
        <v/>
      </c>
      <c r="AK13" s="51" t="str">
        <f t="shared" si="6"/>
        <v/>
      </c>
    </row>
    <row r="14" spans="1:48" ht="20.100000000000001" customHeight="1" x14ac:dyDescent="0.2">
      <c r="A14" s="159"/>
      <c r="B14" s="84">
        <v>4</v>
      </c>
      <c r="C14" s="21"/>
      <c r="D14" s="22"/>
      <c r="E14" s="23"/>
      <c r="F14" s="30"/>
      <c r="G14" s="21"/>
      <c r="H14" s="22"/>
      <c r="I14" s="23"/>
      <c r="J14" s="30"/>
      <c r="K14" s="21"/>
      <c r="L14" s="22"/>
      <c r="M14" s="23"/>
      <c r="N14" s="30"/>
      <c r="O14" s="21"/>
      <c r="P14" s="22"/>
      <c r="Q14" s="23"/>
      <c r="R14" s="30"/>
      <c r="S14" s="21"/>
      <c r="T14" s="22"/>
      <c r="U14" s="23"/>
      <c r="V14" s="30"/>
      <c r="W14" s="21"/>
      <c r="X14" s="22"/>
      <c r="Y14" s="23"/>
      <c r="Z14" s="30"/>
      <c r="AA14" s="21"/>
      <c r="AB14" s="22"/>
      <c r="AC14" s="23"/>
      <c r="AD14" s="30"/>
      <c r="AE14" s="51" t="str">
        <f t="shared" si="1"/>
        <v/>
      </c>
      <c r="AF14" s="51" t="str">
        <f t="shared" si="0"/>
        <v/>
      </c>
      <c r="AG14" s="51" t="str">
        <f t="shared" si="2"/>
        <v/>
      </c>
      <c r="AH14" s="51" t="str">
        <f t="shared" si="3"/>
        <v/>
      </c>
      <c r="AI14" s="51" t="str">
        <f t="shared" si="4"/>
        <v/>
      </c>
      <c r="AJ14" s="51" t="str">
        <f t="shared" si="5"/>
        <v/>
      </c>
      <c r="AK14" s="51" t="str">
        <f t="shared" si="6"/>
        <v/>
      </c>
    </row>
    <row r="15" spans="1:48" ht="20.100000000000001" customHeight="1" x14ac:dyDescent="0.2">
      <c r="A15" s="159"/>
      <c r="B15" s="84">
        <v>5</v>
      </c>
      <c r="C15" s="21"/>
      <c r="D15" s="22"/>
      <c r="E15" s="23"/>
      <c r="F15" s="30"/>
      <c r="G15" s="21"/>
      <c r="H15" s="22"/>
      <c r="I15" s="23"/>
      <c r="J15" s="30"/>
      <c r="K15" s="21"/>
      <c r="L15" s="22"/>
      <c r="M15" s="23"/>
      <c r="N15" s="30"/>
      <c r="O15" s="21"/>
      <c r="P15" s="22"/>
      <c r="Q15" s="23"/>
      <c r="R15" s="30"/>
      <c r="S15" s="21"/>
      <c r="T15" s="22"/>
      <c r="U15" s="23"/>
      <c r="V15" s="30"/>
      <c r="W15" s="21"/>
      <c r="X15" s="22"/>
      <c r="Y15" s="23"/>
      <c r="Z15" s="30"/>
      <c r="AA15" s="21"/>
      <c r="AB15" s="22"/>
      <c r="AC15" s="23"/>
      <c r="AD15" s="30"/>
      <c r="AE15" s="51" t="str">
        <f t="shared" si="1"/>
        <v/>
      </c>
      <c r="AF15" s="51" t="str">
        <f t="shared" si="0"/>
        <v/>
      </c>
      <c r="AG15" s="51" t="str">
        <f t="shared" si="2"/>
        <v/>
      </c>
      <c r="AH15" s="51" t="str">
        <f t="shared" si="3"/>
        <v/>
      </c>
      <c r="AI15" s="51" t="str">
        <f t="shared" si="4"/>
        <v/>
      </c>
      <c r="AJ15" s="51" t="str">
        <f t="shared" si="5"/>
        <v/>
      </c>
      <c r="AK15" s="51" t="str">
        <f t="shared" si="6"/>
        <v/>
      </c>
    </row>
    <row r="16" spans="1:48" ht="20.100000000000001" customHeight="1" x14ac:dyDescent="0.2">
      <c r="A16" s="159"/>
      <c r="B16" s="84">
        <v>6</v>
      </c>
      <c r="C16" s="21"/>
      <c r="D16" s="22"/>
      <c r="E16" s="23"/>
      <c r="F16" s="30"/>
      <c r="G16" s="21"/>
      <c r="H16" s="22"/>
      <c r="I16" s="23"/>
      <c r="J16" s="30"/>
      <c r="K16" s="21"/>
      <c r="L16" s="22"/>
      <c r="M16" s="23"/>
      <c r="N16" s="30"/>
      <c r="O16" s="21"/>
      <c r="P16" s="22"/>
      <c r="Q16" s="23"/>
      <c r="R16" s="30"/>
      <c r="S16" s="21"/>
      <c r="T16" s="22"/>
      <c r="U16" s="23"/>
      <c r="V16" s="30"/>
      <c r="W16" s="21"/>
      <c r="X16" s="22"/>
      <c r="Y16" s="23"/>
      <c r="Z16" s="30"/>
      <c r="AA16" s="21"/>
      <c r="AB16" s="22"/>
      <c r="AC16" s="23"/>
      <c r="AD16" s="30"/>
      <c r="AE16" s="51" t="str">
        <f t="shared" si="1"/>
        <v/>
      </c>
      <c r="AF16" s="51" t="str">
        <f t="shared" si="0"/>
        <v/>
      </c>
      <c r="AG16" s="51" t="str">
        <f t="shared" si="2"/>
        <v/>
      </c>
      <c r="AH16" s="51" t="str">
        <f t="shared" si="3"/>
        <v/>
      </c>
      <c r="AI16" s="51" t="str">
        <f t="shared" si="4"/>
        <v/>
      </c>
      <c r="AJ16" s="51" t="str">
        <f t="shared" si="5"/>
        <v/>
      </c>
      <c r="AK16" s="51" t="str">
        <f t="shared" si="6"/>
        <v/>
      </c>
    </row>
    <row r="17" spans="1:37" ht="20.100000000000001" customHeight="1" x14ac:dyDescent="0.2">
      <c r="A17" s="159"/>
      <c r="B17" s="84">
        <v>7</v>
      </c>
      <c r="C17" s="21"/>
      <c r="D17" s="22"/>
      <c r="E17" s="23"/>
      <c r="F17" s="30"/>
      <c r="G17" s="21"/>
      <c r="H17" s="22"/>
      <c r="I17" s="23"/>
      <c r="J17" s="30"/>
      <c r="K17" s="21"/>
      <c r="L17" s="22"/>
      <c r="M17" s="23"/>
      <c r="N17" s="30"/>
      <c r="O17" s="21"/>
      <c r="P17" s="22"/>
      <c r="Q17" s="23"/>
      <c r="R17" s="30"/>
      <c r="S17" s="21"/>
      <c r="T17" s="22"/>
      <c r="U17" s="23"/>
      <c r="V17" s="30"/>
      <c r="W17" s="21"/>
      <c r="X17" s="22"/>
      <c r="Y17" s="23"/>
      <c r="Z17" s="30"/>
      <c r="AA17" s="21"/>
      <c r="AB17" s="22"/>
      <c r="AC17" s="23"/>
      <c r="AD17" s="30"/>
      <c r="AE17" s="51" t="str">
        <f t="shared" si="1"/>
        <v/>
      </c>
      <c r="AF17" s="51" t="str">
        <f t="shared" si="0"/>
        <v/>
      </c>
      <c r="AG17" s="51" t="str">
        <f t="shared" si="2"/>
        <v/>
      </c>
      <c r="AH17" s="51" t="str">
        <f t="shared" si="3"/>
        <v/>
      </c>
      <c r="AI17" s="51" t="str">
        <f t="shared" si="4"/>
        <v/>
      </c>
      <c r="AJ17" s="51" t="str">
        <f t="shared" si="5"/>
        <v/>
      </c>
      <c r="AK17" s="51" t="str">
        <f t="shared" si="6"/>
        <v/>
      </c>
    </row>
    <row r="18" spans="1:37" ht="20.100000000000001" customHeight="1" x14ac:dyDescent="0.2">
      <c r="A18" s="159"/>
      <c r="B18" s="84">
        <v>8</v>
      </c>
      <c r="C18" s="21"/>
      <c r="D18" s="22"/>
      <c r="E18" s="23"/>
      <c r="F18" s="30"/>
      <c r="G18" s="21"/>
      <c r="H18" s="22"/>
      <c r="I18" s="23"/>
      <c r="J18" s="30"/>
      <c r="K18" s="21"/>
      <c r="L18" s="22"/>
      <c r="M18" s="23"/>
      <c r="N18" s="30"/>
      <c r="O18" s="21"/>
      <c r="P18" s="22"/>
      <c r="Q18" s="23"/>
      <c r="R18" s="30"/>
      <c r="S18" s="21"/>
      <c r="T18" s="22"/>
      <c r="U18" s="23"/>
      <c r="V18" s="30"/>
      <c r="W18" s="21"/>
      <c r="X18" s="22"/>
      <c r="Y18" s="23"/>
      <c r="Z18" s="30"/>
      <c r="AA18" s="21"/>
      <c r="AB18" s="22"/>
      <c r="AC18" s="23"/>
      <c r="AD18" s="30"/>
      <c r="AE18" s="51" t="str">
        <f t="shared" si="1"/>
        <v/>
      </c>
      <c r="AF18" s="51" t="str">
        <f t="shared" si="0"/>
        <v/>
      </c>
      <c r="AG18" s="51" t="str">
        <f t="shared" si="2"/>
        <v/>
      </c>
      <c r="AH18" s="51" t="str">
        <f t="shared" si="3"/>
        <v/>
      </c>
      <c r="AI18" s="51" t="str">
        <f t="shared" si="4"/>
        <v/>
      </c>
      <c r="AJ18" s="51" t="str">
        <f t="shared" si="5"/>
        <v/>
      </c>
      <c r="AK18" s="51" t="str">
        <f t="shared" si="6"/>
        <v/>
      </c>
    </row>
    <row r="19" spans="1:37" ht="20.100000000000001" customHeight="1" x14ac:dyDescent="0.2">
      <c r="A19" s="159"/>
      <c r="B19" s="84">
        <v>9</v>
      </c>
      <c r="C19" s="21"/>
      <c r="D19" s="22"/>
      <c r="E19" s="23"/>
      <c r="F19" s="30"/>
      <c r="G19" s="21"/>
      <c r="H19" s="22"/>
      <c r="I19" s="23"/>
      <c r="J19" s="30"/>
      <c r="K19" s="21"/>
      <c r="L19" s="22"/>
      <c r="M19" s="23"/>
      <c r="N19" s="30"/>
      <c r="O19" s="21"/>
      <c r="P19" s="22"/>
      <c r="Q19" s="23"/>
      <c r="R19" s="30"/>
      <c r="S19" s="21"/>
      <c r="T19" s="22"/>
      <c r="U19" s="23"/>
      <c r="V19" s="30"/>
      <c r="W19" s="21"/>
      <c r="X19" s="22"/>
      <c r="Y19" s="23"/>
      <c r="Z19" s="30"/>
      <c r="AA19" s="21"/>
      <c r="AB19" s="22"/>
      <c r="AC19" s="23"/>
      <c r="AD19" s="30"/>
      <c r="AE19" s="51" t="str">
        <f t="shared" si="1"/>
        <v/>
      </c>
      <c r="AF19" s="51" t="str">
        <f t="shared" si="0"/>
        <v/>
      </c>
      <c r="AG19" s="51" t="str">
        <f t="shared" si="2"/>
        <v/>
      </c>
      <c r="AH19" s="51" t="str">
        <f t="shared" si="3"/>
        <v/>
      </c>
      <c r="AI19" s="51" t="str">
        <f t="shared" si="4"/>
        <v/>
      </c>
      <c r="AJ19" s="51" t="str">
        <f t="shared" si="5"/>
        <v/>
      </c>
      <c r="AK19" s="51" t="str">
        <f t="shared" si="6"/>
        <v/>
      </c>
    </row>
    <row r="20" spans="1:37" ht="20.100000000000001" customHeight="1" thickBot="1" x14ac:dyDescent="0.25">
      <c r="A20" s="160"/>
      <c r="B20" s="85">
        <v>10</v>
      </c>
      <c r="C20" s="25"/>
      <c r="D20" s="26"/>
      <c r="E20" s="27"/>
      <c r="F20" s="28"/>
      <c r="G20" s="25"/>
      <c r="H20" s="26"/>
      <c r="I20" s="27"/>
      <c r="J20" s="28"/>
      <c r="K20" s="25"/>
      <c r="L20" s="26"/>
      <c r="M20" s="27"/>
      <c r="N20" s="28"/>
      <c r="O20" s="25"/>
      <c r="P20" s="26"/>
      <c r="Q20" s="27"/>
      <c r="R20" s="28"/>
      <c r="S20" s="25"/>
      <c r="T20" s="26"/>
      <c r="U20" s="27"/>
      <c r="V20" s="28"/>
      <c r="W20" s="25"/>
      <c r="X20" s="26"/>
      <c r="Y20" s="27"/>
      <c r="Z20" s="28"/>
      <c r="AA20" s="25"/>
      <c r="AB20" s="26"/>
      <c r="AC20" s="27"/>
      <c r="AD20" s="28"/>
      <c r="AE20" s="52" t="str">
        <f t="shared" si="1"/>
        <v/>
      </c>
      <c r="AF20" s="52" t="str">
        <f t="shared" si="0"/>
        <v/>
      </c>
      <c r="AG20" s="52" t="str">
        <f t="shared" si="2"/>
        <v/>
      </c>
      <c r="AH20" s="52" t="str">
        <f t="shared" si="3"/>
        <v/>
      </c>
      <c r="AI20" s="52" t="str">
        <f t="shared" si="4"/>
        <v/>
      </c>
      <c r="AJ20" s="52" t="str">
        <f t="shared" si="5"/>
        <v/>
      </c>
      <c r="AK20" s="52" t="str">
        <f t="shared" si="6"/>
        <v/>
      </c>
    </row>
    <row r="21" spans="1:37" ht="20.100000000000001" customHeight="1" x14ac:dyDescent="0.2">
      <c r="A21" s="158">
        <v>2</v>
      </c>
      <c r="B21" s="16">
        <v>1</v>
      </c>
      <c r="C21" s="17"/>
      <c r="D21" s="18"/>
      <c r="E21" s="19"/>
      <c r="F21" s="149"/>
      <c r="G21" s="17"/>
      <c r="H21" s="18"/>
      <c r="I21" s="19"/>
      <c r="J21" s="149"/>
      <c r="K21" s="17"/>
      <c r="L21" s="18"/>
      <c r="M21" s="19"/>
      <c r="N21" s="149"/>
      <c r="O21" s="17"/>
      <c r="P21" s="18"/>
      <c r="Q21" s="19"/>
      <c r="R21" s="149"/>
      <c r="S21" s="17"/>
      <c r="T21" s="18"/>
      <c r="U21" s="19"/>
      <c r="V21" s="149"/>
      <c r="W21" s="17"/>
      <c r="X21" s="18"/>
      <c r="Y21" s="19"/>
      <c r="Z21" s="149"/>
      <c r="AA21" s="17"/>
      <c r="AB21" s="18"/>
      <c r="AC21" s="19"/>
      <c r="AD21" s="149"/>
      <c r="AE21" s="50" t="str">
        <f t="shared" si="1"/>
        <v/>
      </c>
      <c r="AF21" s="50" t="str">
        <f t="shared" si="0"/>
        <v/>
      </c>
      <c r="AG21" s="50" t="str">
        <f t="shared" si="2"/>
        <v/>
      </c>
      <c r="AH21" s="50" t="str">
        <f t="shared" si="3"/>
        <v/>
      </c>
      <c r="AI21" s="50" t="str">
        <f t="shared" si="4"/>
        <v/>
      </c>
      <c r="AJ21" s="50" t="str">
        <f t="shared" si="5"/>
        <v/>
      </c>
      <c r="AK21" s="50" t="str">
        <f t="shared" si="6"/>
        <v/>
      </c>
    </row>
    <row r="22" spans="1:37" ht="20.100000000000001" customHeight="1" x14ac:dyDescent="0.2">
      <c r="A22" s="159"/>
      <c r="B22" s="20">
        <v>2</v>
      </c>
      <c r="C22" s="21"/>
      <c r="D22" s="22"/>
      <c r="E22" s="23"/>
      <c r="F22" s="30"/>
      <c r="G22" s="21"/>
      <c r="H22" s="22"/>
      <c r="I22" s="23"/>
      <c r="J22" s="30"/>
      <c r="K22" s="21"/>
      <c r="L22" s="22"/>
      <c r="M22" s="23"/>
      <c r="N22" s="30"/>
      <c r="O22" s="21"/>
      <c r="P22" s="22"/>
      <c r="Q22" s="23"/>
      <c r="R22" s="30"/>
      <c r="S22" s="21"/>
      <c r="T22" s="22"/>
      <c r="U22" s="23"/>
      <c r="V22" s="30"/>
      <c r="W22" s="21"/>
      <c r="X22" s="22"/>
      <c r="Y22" s="23"/>
      <c r="Z22" s="30"/>
      <c r="AA22" s="21"/>
      <c r="AB22" s="22"/>
      <c r="AC22" s="23"/>
      <c r="AD22" s="30"/>
      <c r="AE22" s="51" t="str">
        <f t="shared" si="1"/>
        <v/>
      </c>
      <c r="AF22" s="51" t="str">
        <f t="shared" si="0"/>
        <v/>
      </c>
      <c r="AG22" s="51" t="str">
        <f t="shared" si="2"/>
        <v/>
      </c>
      <c r="AH22" s="51" t="str">
        <f t="shared" si="3"/>
        <v/>
      </c>
      <c r="AI22" s="51" t="str">
        <f t="shared" si="4"/>
        <v/>
      </c>
      <c r="AJ22" s="51" t="str">
        <f t="shared" si="5"/>
        <v/>
      </c>
      <c r="AK22" s="51" t="str">
        <f t="shared" si="6"/>
        <v/>
      </c>
    </row>
    <row r="23" spans="1:37" ht="20.100000000000001" customHeight="1" x14ac:dyDescent="0.2">
      <c r="A23" s="159"/>
      <c r="B23" s="20">
        <v>3</v>
      </c>
      <c r="C23" s="21"/>
      <c r="D23" s="22"/>
      <c r="E23" s="23"/>
      <c r="F23" s="30"/>
      <c r="G23" s="21"/>
      <c r="H23" s="22"/>
      <c r="I23" s="23"/>
      <c r="J23" s="30"/>
      <c r="K23" s="21"/>
      <c r="L23" s="22"/>
      <c r="M23" s="23"/>
      <c r="N23" s="30"/>
      <c r="O23" s="21"/>
      <c r="P23" s="22"/>
      <c r="Q23" s="23"/>
      <c r="R23" s="30"/>
      <c r="S23" s="21"/>
      <c r="T23" s="22"/>
      <c r="U23" s="23"/>
      <c r="V23" s="30"/>
      <c r="W23" s="21"/>
      <c r="X23" s="22"/>
      <c r="Y23" s="23"/>
      <c r="Z23" s="30"/>
      <c r="AA23" s="21"/>
      <c r="AB23" s="22"/>
      <c r="AC23" s="23"/>
      <c r="AD23" s="30"/>
      <c r="AE23" s="51" t="str">
        <f t="shared" si="1"/>
        <v/>
      </c>
      <c r="AF23" s="51" t="str">
        <f t="shared" si="0"/>
        <v/>
      </c>
      <c r="AG23" s="51" t="str">
        <f t="shared" si="2"/>
        <v/>
      </c>
      <c r="AH23" s="51" t="str">
        <f t="shared" si="3"/>
        <v/>
      </c>
      <c r="AI23" s="51" t="str">
        <f t="shared" si="4"/>
        <v/>
      </c>
      <c r="AJ23" s="51" t="str">
        <f t="shared" si="5"/>
        <v/>
      </c>
      <c r="AK23" s="51" t="str">
        <f t="shared" si="6"/>
        <v/>
      </c>
    </row>
    <row r="24" spans="1:37" ht="20.100000000000001" customHeight="1" x14ac:dyDescent="0.2">
      <c r="A24" s="159"/>
      <c r="B24" s="20">
        <v>4</v>
      </c>
      <c r="C24" s="21"/>
      <c r="D24" s="22"/>
      <c r="E24" s="23"/>
      <c r="F24" s="30"/>
      <c r="G24" s="21"/>
      <c r="H24" s="22"/>
      <c r="I24" s="23"/>
      <c r="J24" s="30"/>
      <c r="K24" s="21"/>
      <c r="L24" s="22"/>
      <c r="M24" s="23"/>
      <c r="N24" s="30"/>
      <c r="O24" s="21"/>
      <c r="P24" s="22"/>
      <c r="Q24" s="23"/>
      <c r="R24" s="30"/>
      <c r="S24" s="21"/>
      <c r="T24" s="22"/>
      <c r="U24" s="23"/>
      <c r="V24" s="30"/>
      <c r="W24" s="21"/>
      <c r="X24" s="22"/>
      <c r="Y24" s="23"/>
      <c r="Z24" s="30"/>
      <c r="AA24" s="21"/>
      <c r="AB24" s="22"/>
      <c r="AC24" s="23"/>
      <c r="AD24" s="30"/>
      <c r="AE24" s="51" t="str">
        <f t="shared" si="1"/>
        <v/>
      </c>
      <c r="AF24" s="51" t="str">
        <f t="shared" si="0"/>
        <v/>
      </c>
      <c r="AG24" s="51" t="str">
        <f t="shared" si="2"/>
        <v/>
      </c>
      <c r="AH24" s="51" t="str">
        <f t="shared" si="3"/>
        <v/>
      </c>
      <c r="AI24" s="51" t="str">
        <f t="shared" si="4"/>
        <v/>
      </c>
      <c r="AJ24" s="51" t="str">
        <f t="shared" si="5"/>
        <v/>
      </c>
      <c r="AK24" s="51" t="str">
        <f t="shared" si="6"/>
        <v/>
      </c>
    </row>
    <row r="25" spans="1:37" ht="20.100000000000001" customHeight="1" x14ac:dyDescent="0.2">
      <c r="A25" s="159"/>
      <c r="B25" s="20">
        <v>5</v>
      </c>
      <c r="C25" s="21"/>
      <c r="D25" s="22"/>
      <c r="E25" s="23"/>
      <c r="F25" s="30"/>
      <c r="G25" s="21"/>
      <c r="H25" s="22"/>
      <c r="I25" s="23"/>
      <c r="J25" s="30"/>
      <c r="K25" s="21"/>
      <c r="L25" s="22"/>
      <c r="M25" s="23"/>
      <c r="N25" s="30"/>
      <c r="O25" s="21"/>
      <c r="P25" s="22"/>
      <c r="Q25" s="23"/>
      <c r="R25" s="30"/>
      <c r="S25" s="21"/>
      <c r="T25" s="22"/>
      <c r="U25" s="23"/>
      <c r="V25" s="30"/>
      <c r="W25" s="21"/>
      <c r="X25" s="22"/>
      <c r="Y25" s="23"/>
      <c r="Z25" s="30"/>
      <c r="AA25" s="21"/>
      <c r="AB25" s="22"/>
      <c r="AC25" s="23"/>
      <c r="AD25" s="30"/>
      <c r="AE25" s="51" t="str">
        <f t="shared" si="1"/>
        <v/>
      </c>
      <c r="AF25" s="51" t="str">
        <f t="shared" si="0"/>
        <v/>
      </c>
      <c r="AG25" s="51" t="str">
        <f t="shared" si="2"/>
        <v/>
      </c>
      <c r="AH25" s="51" t="str">
        <f t="shared" si="3"/>
        <v/>
      </c>
      <c r="AI25" s="51" t="str">
        <f t="shared" si="4"/>
        <v/>
      </c>
      <c r="AJ25" s="51" t="str">
        <f t="shared" si="5"/>
        <v/>
      </c>
      <c r="AK25" s="51" t="str">
        <f t="shared" si="6"/>
        <v/>
      </c>
    </row>
    <row r="26" spans="1:37" ht="20.100000000000001" customHeight="1" x14ac:dyDescent="0.2">
      <c r="A26" s="159"/>
      <c r="B26" s="20">
        <v>6</v>
      </c>
      <c r="C26" s="21"/>
      <c r="D26" s="22"/>
      <c r="E26" s="23"/>
      <c r="F26" s="30"/>
      <c r="G26" s="21"/>
      <c r="H26" s="22"/>
      <c r="I26" s="23"/>
      <c r="J26" s="30"/>
      <c r="K26" s="21"/>
      <c r="L26" s="22"/>
      <c r="M26" s="23"/>
      <c r="N26" s="30"/>
      <c r="O26" s="21"/>
      <c r="P26" s="22"/>
      <c r="Q26" s="23"/>
      <c r="R26" s="30"/>
      <c r="S26" s="21"/>
      <c r="T26" s="22"/>
      <c r="U26" s="23"/>
      <c r="V26" s="30"/>
      <c r="W26" s="21"/>
      <c r="X26" s="22"/>
      <c r="Y26" s="23"/>
      <c r="Z26" s="30"/>
      <c r="AA26" s="21"/>
      <c r="AB26" s="22"/>
      <c r="AC26" s="23"/>
      <c r="AD26" s="30"/>
      <c r="AE26" s="51" t="str">
        <f t="shared" si="1"/>
        <v/>
      </c>
      <c r="AF26" s="51" t="str">
        <f t="shared" si="0"/>
        <v/>
      </c>
      <c r="AG26" s="51" t="str">
        <f t="shared" si="2"/>
        <v/>
      </c>
      <c r="AH26" s="51" t="str">
        <f t="shared" si="3"/>
        <v/>
      </c>
      <c r="AI26" s="51" t="str">
        <f t="shared" si="4"/>
        <v/>
      </c>
      <c r="AJ26" s="51" t="str">
        <f t="shared" si="5"/>
        <v/>
      </c>
      <c r="AK26" s="51" t="str">
        <f t="shared" si="6"/>
        <v/>
      </c>
    </row>
    <row r="27" spans="1:37" ht="20.100000000000001" customHeight="1" x14ac:dyDescent="0.2">
      <c r="A27" s="159"/>
      <c r="B27" s="20">
        <v>7</v>
      </c>
      <c r="C27" s="21"/>
      <c r="D27" s="22"/>
      <c r="E27" s="23"/>
      <c r="F27" s="30"/>
      <c r="G27" s="21"/>
      <c r="H27" s="22"/>
      <c r="I27" s="23"/>
      <c r="J27" s="30"/>
      <c r="K27" s="21"/>
      <c r="L27" s="22"/>
      <c r="M27" s="23"/>
      <c r="N27" s="30"/>
      <c r="O27" s="21"/>
      <c r="P27" s="22"/>
      <c r="Q27" s="23"/>
      <c r="R27" s="30"/>
      <c r="S27" s="21"/>
      <c r="T27" s="22"/>
      <c r="U27" s="23"/>
      <c r="V27" s="30"/>
      <c r="W27" s="21"/>
      <c r="X27" s="22"/>
      <c r="Y27" s="23"/>
      <c r="Z27" s="30"/>
      <c r="AA27" s="21"/>
      <c r="AB27" s="22"/>
      <c r="AC27" s="23"/>
      <c r="AD27" s="30"/>
      <c r="AE27" s="51" t="str">
        <f t="shared" si="1"/>
        <v/>
      </c>
      <c r="AF27" s="51" t="str">
        <f t="shared" si="0"/>
        <v/>
      </c>
      <c r="AG27" s="51" t="str">
        <f t="shared" si="2"/>
        <v/>
      </c>
      <c r="AH27" s="51" t="str">
        <f t="shared" si="3"/>
        <v/>
      </c>
      <c r="AI27" s="51" t="str">
        <f t="shared" si="4"/>
        <v/>
      </c>
      <c r="AJ27" s="51" t="str">
        <f t="shared" si="5"/>
        <v/>
      </c>
      <c r="AK27" s="51" t="str">
        <f t="shared" si="6"/>
        <v/>
      </c>
    </row>
    <row r="28" spans="1:37" ht="20.100000000000001" customHeight="1" x14ac:dyDescent="0.2">
      <c r="A28" s="159"/>
      <c r="B28" s="20">
        <v>8</v>
      </c>
      <c r="C28" s="21"/>
      <c r="D28" s="22"/>
      <c r="E28" s="23"/>
      <c r="F28" s="30"/>
      <c r="G28" s="21"/>
      <c r="H28" s="22"/>
      <c r="I28" s="23"/>
      <c r="J28" s="30"/>
      <c r="K28" s="21"/>
      <c r="L28" s="22"/>
      <c r="M28" s="23"/>
      <c r="N28" s="30"/>
      <c r="O28" s="21"/>
      <c r="P28" s="22"/>
      <c r="Q28" s="23"/>
      <c r="R28" s="30"/>
      <c r="S28" s="21"/>
      <c r="T28" s="22"/>
      <c r="U28" s="23"/>
      <c r="V28" s="30"/>
      <c r="W28" s="21"/>
      <c r="X28" s="22"/>
      <c r="Y28" s="23"/>
      <c r="Z28" s="30"/>
      <c r="AA28" s="21"/>
      <c r="AB28" s="22"/>
      <c r="AC28" s="23"/>
      <c r="AD28" s="30"/>
      <c r="AE28" s="51" t="str">
        <f t="shared" si="1"/>
        <v/>
      </c>
      <c r="AF28" s="51" t="str">
        <f t="shared" si="0"/>
        <v/>
      </c>
      <c r="AG28" s="51" t="str">
        <f t="shared" si="2"/>
        <v/>
      </c>
      <c r="AH28" s="51" t="str">
        <f t="shared" si="3"/>
        <v/>
      </c>
      <c r="AI28" s="51" t="str">
        <f t="shared" si="4"/>
        <v/>
      </c>
      <c r="AJ28" s="51" t="str">
        <f t="shared" si="5"/>
        <v/>
      </c>
      <c r="AK28" s="51" t="str">
        <f t="shared" si="6"/>
        <v/>
      </c>
    </row>
    <row r="29" spans="1:37" ht="20.100000000000001" customHeight="1" x14ac:dyDescent="0.2">
      <c r="A29" s="159"/>
      <c r="B29" s="20">
        <v>9</v>
      </c>
      <c r="C29" s="21"/>
      <c r="D29" s="22"/>
      <c r="E29" s="23"/>
      <c r="F29" s="30"/>
      <c r="G29" s="21"/>
      <c r="H29" s="22"/>
      <c r="I29" s="23"/>
      <c r="J29" s="30"/>
      <c r="K29" s="21"/>
      <c r="L29" s="22"/>
      <c r="M29" s="23"/>
      <c r="N29" s="30"/>
      <c r="O29" s="21"/>
      <c r="P29" s="22"/>
      <c r="Q29" s="23"/>
      <c r="R29" s="30"/>
      <c r="S29" s="21"/>
      <c r="T29" s="22"/>
      <c r="U29" s="23"/>
      <c r="V29" s="30"/>
      <c r="W29" s="21"/>
      <c r="X29" s="22"/>
      <c r="Y29" s="23"/>
      <c r="Z29" s="30"/>
      <c r="AA29" s="21"/>
      <c r="AB29" s="22"/>
      <c r="AC29" s="23"/>
      <c r="AD29" s="30"/>
      <c r="AE29" s="51" t="str">
        <f t="shared" si="1"/>
        <v/>
      </c>
      <c r="AF29" s="51" t="str">
        <f t="shared" si="0"/>
        <v/>
      </c>
      <c r="AG29" s="51" t="str">
        <f t="shared" si="2"/>
        <v/>
      </c>
      <c r="AH29" s="51" t="str">
        <f t="shared" si="3"/>
        <v/>
      </c>
      <c r="AI29" s="51" t="str">
        <f t="shared" si="4"/>
        <v/>
      </c>
      <c r="AJ29" s="51" t="str">
        <f t="shared" si="5"/>
        <v/>
      </c>
      <c r="AK29" s="51" t="str">
        <f t="shared" si="6"/>
        <v/>
      </c>
    </row>
    <row r="30" spans="1:37" ht="20.100000000000001" customHeight="1" thickBot="1" x14ac:dyDescent="0.25">
      <c r="A30" s="160"/>
      <c r="B30" s="24">
        <v>10</v>
      </c>
      <c r="C30" s="25"/>
      <c r="D30" s="26"/>
      <c r="E30" s="27"/>
      <c r="F30" s="28"/>
      <c r="G30" s="25"/>
      <c r="H30" s="26"/>
      <c r="I30" s="27"/>
      <c r="J30" s="28"/>
      <c r="K30" s="25"/>
      <c r="L30" s="26"/>
      <c r="M30" s="27"/>
      <c r="N30" s="28"/>
      <c r="O30" s="25"/>
      <c r="P30" s="26"/>
      <c r="Q30" s="27"/>
      <c r="R30" s="28"/>
      <c r="S30" s="25"/>
      <c r="T30" s="26"/>
      <c r="U30" s="27"/>
      <c r="V30" s="28"/>
      <c r="W30" s="25"/>
      <c r="X30" s="26"/>
      <c r="Y30" s="27"/>
      <c r="Z30" s="28"/>
      <c r="AA30" s="25"/>
      <c r="AB30" s="26"/>
      <c r="AC30" s="27"/>
      <c r="AD30" s="28"/>
      <c r="AE30" s="52" t="str">
        <f t="shared" si="1"/>
        <v/>
      </c>
      <c r="AF30" s="52" t="str">
        <f t="shared" si="0"/>
        <v/>
      </c>
      <c r="AG30" s="52" t="str">
        <f t="shared" si="2"/>
        <v/>
      </c>
      <c r="AH30" s="52" t="str">
        <f t="shared" si="3"/>
        <v/>
      </c>
      <c r="AI30" s="52" t="str">
        <f t="shared" si="4"/>
        <v/>
      </c>
      <c r="AJ30" s="52" t="str">
        <f t="shared" si="5"/>
        <v/>
      </c>
      <c r="AK30" s="52" t="str">
        <f t="shared" si="6"/>
        <v/>
      </c>
    </row>
    <row r="31" spans="1:37" ht="20.100000000000001" customHeight="1" x14ac:dyDescent="0.2">
      <c r="A31" s="158">
        <v>3</v>
      </c>
      <c r="B31" s="16">
        <v>1</v>
      </c>
      <c r="C31" s="17"/>
      <c r="D31" s="18"/>
      <c r="E31" s="19"/>
      <c r="F31" s="149"/>
      <c r="G31" s="17"/>
      <c r="H31" s="18"/>
      <c r="I31" s="19"/>
      <c r="J31" s="149"/>
      <c r="K31" s="17"/>
      <c r="L31" s="18"/>
      <c r="M31" s="19"/>
      <c r="N31" s="149"/>
      <c r="O31" s="17"/>
      <c r="P31" s="18"/>
      <c r="Q31" s="19"/>
      <c r="R31" s="149"/>
      <c r="S31" s="17"/>
      <c r="T31" s="18"/>
      <c r="U31" s="19"/>
      <c r="V31" s="149"/>
      <c r="W31" s="17"/>
      <c r="X31" s="18"/>
      <c r="Y31" s="19"/>
      <c r="Z31" s="149"/>
      <c r="AA31" s="17"/>
      <c r="AB31" s="18"/>
      <c r="AC31" s="19"/>
      <c r="AD31" s="149"/>
      <c r="AE31" s="50" t="str">
        <f t="shared" si="1"/>
        <v/>
      </c>
      <c r="AF31" s="50" t="str">
        <f t="shared" si="0"/>
        <v/>
      </c>
      <c r="AG31" s="50" t="str">
        <f t="shared" si="2"/>
        <v/>
      </c>
      <c r="AH31" s="50" t="str">
        <f t="shared" si="3"/>
        <v/>
      </c>
      <c r="AI31" s="50" t="str">
        <f t="shared" si="4"/>
        <v/>
      </c>
      <c r="AJ31" s="50" t="str">
        <f t="shared" si="5"/>
        <v/>
      </c>
      <c r="AK31" s="50" t="str">
        <f t="shared" si="6"/>
        <v/>
      </c>
    </row>
    <row r="32" spans="1:37" ht="20.100000000000001" customHeight="1" x14ac:dyDescent="0.2">
      <c r="A32" s="159"/>
      <c r="B32" s="20">
        <v>2</v>
      </c>
      <c r="C32" s="21"/>
      <c r="D32" s="22"/>
      <c r="E32" s="23"/>
      <c r="F32" s="30"/>
      <c r="G32" s="21"/>
      <c r="H32" s="22"/>
      <c r="I32" s="23"/>
      <c r="J32" s="30"/>
      <c r="K32" s="21"/>
      <c r="L32" s="22"/>
      <c r="M32" s="23"/>
      <c r="N32" s="30"/>
      <c r="O32" s="21"/>
      <c r="P32" s="22"/>
      <c r="Q32" s="23"/>
      <c r="R32" s="30"/>
      <c r="S32" s="21"/>
      <c r="T32" s="22"/>
      <c r="U32" s="23"/>
      <c r="V32" s="30"/>
      <c r="W32" s="21"/>
      <c r="X32" s="22"/>
      <c r="Y32" s="23"/>
      <c r="Z32" s="30"/>
      <c r="AA32" s="21"/>
      <c r="AB32" s="22"/>
      <c r="AC32" s="23"/>
      <c r="AD32" s="30"/>
      <c r="AE32" s="51" t="str">
        <f t="shared" si="1"/>
        <v/>
      </c>
      <c r="AF32" s="51" t="str">
        <f t="shared" si="0"/>
        <v/>
      </c>
      <c r="AG32" s="51" t="str">
        <f t="shared" si="2"/>
        <v/>
      </c>
      <c r="AH32" s="51" t="str">
        <f t="shared" si="3"/>
        <v/>
      </c>
      <c r="AI32" s="51" t="str">
        <f t="shared" si="4"/>
        <v/>
      </c>
      <c r="AJ32" s="51" t="str">
        <f t="shared" si="5"/>
        <v/>
      </c>
      <c r="AK32" s="51" t="str">
        <f t="shared" si="6"/>
        <v/>
      </c>
    </row>
    <row r="33" spans="1:37" ht="20.100000000000001" customHeight="1" x14ac:dyDescent="0.2">
      <c r="A33" s="159"/>
      <c r="B33" s="20">
        <v>3</v>
      </c>
      <c r="C33" s="21"/>
      <c r="D33" s="22"/>
      <c r="E33" s="23"/>
      <c r="F33" s="30"/>
      <c r="G33" s="21"/>
      <c r="H33" s="22"/>
      <c r="I33" s="23"/>
      <c r="J33" s="30"/>
      <c r="K33" s="21"/>
      <c r="L33" s="22"/>
      <c r="M33" s="23"/>
      <c r="N33" s="30"/>
      <c r="O33" s="21"/>
      <c r="P33" s="22"/>
      <c r="Q33" s="23"/>
      <c r="R33" s="30"/>
      <c r="S33" s="21"/>
      <c r="T33" s="22"/>
      <c r="U33" s="23"/>
      <c r="V33" s="30"/>
      <c r="W33" s="21"/>
      <c r="X33" s="22"/>
      <c r="Y33" s="23"/>
      <c r="Z33" s="30"/>
      <c r="AA33" s="21"/>
      <c r="AB33" s="22"/>
      <c r="AC33" s="23"/>
      <c r="AD33" s="30"/>
      <c r="AE33" s="51" t="str">
        <f t="shared" si="1"/>
        <v/>
      </c>
      <c r="AF33" s="51" t="str">
        <f t="shared" si="0"/>
        <v/>
      </c>
      <c r="AG33" s="51" t="str">
        <f t="shared" si="2"/>
        <v/>
      </c>
      <c r="AH33" s="51" t="str">
        <f t="shared" si="3"/>
        <v/>
      </c>
      <c r="AI33" s="51" t="str">
        <f t="shared" si="4"/>
        <v/>
      </c>
      <c r="AJ33" s="51" t="str">
        <f t="shared" si="5"/>
        <v/>
      </c>
      <c r="AK33" s="51" t="str">
        <f t="shared" si="6"/>
        <v/>
      </c>
    </row>
    <row r="34" spans="1:37" ht="20.100000000000001" customHeight="1" x14ac:dyDescent="0.2">
      <c r="A34" s="159"/>
      <c r="B34" s="20">
        <v>4</v>
      </c>
      <c r="C34" s="21"/>
      <c r="D34" s="22"/>
      <c r="E34" s="23"/>
      <c r="F34" s="30"/>
      <c r="G34" s="21"/>
      <c r="H34" s="22"/>
      <c r="I34" s="23"/>
      <c r="J34" s="30"/>
      <c r="K34" s="21"/>
      <c r="L34" s="22"/>
      <c r="M34" s="23"/>
      <c r="N34" s="30"/>
      <c r="O34" s="21"/>
      <c r="P34" s="22"/>
      <c r="Q34" s="23"/>
      <c r="R34" s="30"/>
      <c r="S34" s="21"/>
      <c r="T34" s="22"/>
      <c r="U34" s="23"/>
      <c r="V34" s="30"/>
      <c r="W34" s="21"/>
      <c r="X34" s="22"/>
      <c r="Y34" s="23"/>
      <c r="Z34" s="30"/>
      <c r="AA34" s="21"/>
      <c r="AB34" s="22"/>
      <c r="AC34" s="23"/>
      <c r="AD34" s="30"/>
      <c r="AE34" s="51" t="str">
        <f t="shared" si="1"/>
        <v/>
      </c>
      <c r="AF34" s="51" t="str">
        <f t="shared" si="0"/>
        <v/>
      </c>
      <c r="AG34" s="51" t="str">
        <f t="shared" si="2"/>
        <v/>
      </c>
      <c r="AH34" s="51" t="str">
        <f t="shared" si="3"/>
        <v/>
      </c>
      <c r="AI34" s="51" t="str">
        <f t="shared" si="4"/>
        <v/>
      </c>
      <c r="AJ34" s="51" t="str">
        <f t="shared" si="5"/>
        <v/>
      </c>
      <c r="AK34" s="51" t="str">
        <f t="shared" si="6"/>
        <v/>
      </c>
    </row>
    <row r="35" spans="1:37" ht="20.100000000000001" customHeight="1" x14ac:dyDescent="0.2">
      <c r="A35" s="159"/>
      <c r="B35" s="20">
        <v>5</v>
      </c>
      <c r="C35" s="21"/>
      <c r="D35" s="22"/>
      <c r="E35" s="23"/>
      <c r="F35" s="30"/>
      <c r="G35" s="21"/>
      <c r="H35" s="22"/>
      <c r="I35" s="23"/>
      <c r="J35" s="30"/>
      <c r="K35" s="21"/>
      <c r="L35" s="22"/>
      <c r="M35" s="23"/>
      <c r="N35" s="30"/>
      <c r="O35" s="21"/>
      <c r="P35" s="22"/>
      <c r="Q35" s="23"/>
      <c r="R35" s="30"/>
      <c r="S35" s="21"/>
      <c r="T35" s="22"/>
      <c r="U35" s="23"/>
      <c r="V35" s="30"/>
      <c r="W35" s="21"/>
      <c r="X35" s="22"/>
      <c r="Y35" s="23"/>
      <c r="Z35" s="30"/>
      <c r="AA35" s="21"/>
      <c r="AB35" s="22"/>
      <c r="AC35" s="23"/>
      <c r="AD35" s="30"/>
      <c r="AE35" s="51" t="str">
        <f t="shared" si="1"/>
        <v/>
      </c>
      <c r="AF35" s="51" t="str">
        <f t="shared" si="0"/>
        <v/>
      </c>
      <c r="AG35" s="51" t="str">
        <f t="shared" si="2"/>
        <v/>
      </c>
      <c r="AH35" s="51" t="str">
        <f t="shared" si="3"/>
        <v/>
      </c>
      <c r="AI35" s="51" t="str">
        <f t="shared" si="4"/>
        <v/>
      </c>
      <c r="AJ35" s="51" t="str">
        <f t="shared" si="5"/>
        <v/>
      </c>
      <c r="AK35" s="51" t="str">
        <f t="shared" si="6"/>
        <v/>
      </c>
    </row>
    <row r="36" spans="1:37" ht="20.100000000000001" customHeight="1" x14ac:dyDescent="0.2">
      <c r="A36" s="159"/>
      <c r="B36" s="20">
        <v>6</v>
      </c>
      <c r="C36" s="21"/>
      <c r="D36" s="22"/>
      <c r="E36" s="23"/>
      <c r="F36" s="30"/>
      <c r="G36" s="21"/>
      <c r="H36" s="22"/>
      <c r="I36" s="23"/>
      <c r="J36" s="30"/>
      <c r="K36" s="21"/>
      <c r="L36" s="22"/>
      <c r="M36" s="23"/>
      <c r="N36" s="30"/>
      <c r="O36" s="21"/>
      <c r="P36" s="22"/>
      <c r="Q36" s="23"/>
      <c r="R36" s="30"/>
      <c r="S36" s="21"/>
      <c r="T36" s="22"/>
      <c r="U36" s="23"/>
      <c r="V36" s="30"/>
      <c r="W36" s="21"/>
      <c r="X36" s="22"/>
      <c r="Y36" s="23"/>
      <c r="Z36" s="30"/>
      <c r="AA36" s="21"/>
      <c r="AB36" s="22"/>
      <c r="AC36" s="23"/>
      <c r="AD36" s="30"/>
      <c r="AE36" s="51" t="str">
        <f t="shared" si="1"/>
        <v/>
      </c>
      <c r="AF36" s="51" t="str">
        <f t="shared" si="0"/>
        <v/>
      </c>
      <c r="AG36" s="51" t="str">
        <f t="shared" si="2"/>
        <v/>
      </c>
      <c r="AH36" s="51" t="str">
        <f t="shared" si="3"/>
        <v/>
      </c>
      <c r="AI36" s="51" t="str">
        <f t="shared" si="4"/>
        <v/>
      </c>
      <c r="AJ36" s="51" t="str">
        <f t="shared" si="5"/>
        <v/>
      </c>
      <c r="AK36" s="51" t="str">
        <f t="shared" si="6"/>
        <v/>
      </c>
    </row>
    <row r="37" spans="1:37" ht="20.100000000000001" customHeight="1" x14ac:dyDescent="0.2">
      <c r="A37" s="159"/>
      <c r="B37" s="20">
        <v>7</v>
      </c>
      <c r="C37" s="21"/>
      <c r="D37" s="22"/>
      <c r="E37" s="23"/>
      <c r="F37" s="30"/>
      <c r="G37" s="21"/>
      <c r="H37" s="22"/>
      <c r="I37" s="23"/>
      <c r="J37" s="30"/>
      <c r="K37" s="21"/>
      <c r="L37" s="22"/>
      <c r="M37" s="23"/>
      <c r="N37" s="30"/>
      <c r="O37" s="21"/>
      <c r="P37" s="22"/>
      <c r="Q37" s="23"/>
      <c r="R37" s="30"/>
      <c r="S37" s="21"/>
      <c r="T37" s="22"/>
      <c r="U37" s="23"/>
      <c r="V37" s="30"/>
      <c r="W37" s="21"/>
      <c r="X37" s="22"/>
      <c r="Y37" s="23"/>
      <c r="Z37" s="30"/>
      <c r="AA37" s="21"/>
      <c r="AB37" s="22"/>
      <c r="AC37" s="23"/>
      <c r="AD37" s="30"/>
      <c r="AE37" s="51" t="str">
        <f t="shared" si="1"/>
        <v/>
      </c>
      <c r="AF37" s="51" t="str">
        <f t="shared" si="0"/>
        <v/>
      </c>
      <c r="AG37" s="51" t="str">
        <f t="shared" si="2"/>
        <v/>
      </c>
      <c r="AH37" s="51" t="str">
        <f t="shared" si="3"/>
        <v/>
      </c>
      <c r="AI37" s="51" t="str">
        <f t="shared" si="4"/>
        <v/>
      </c>
      <c r="AJ37" s="51" t="str">
        <f t="shared" si="5"/>
        <v/>
      </c>
      <c r="AK37" s="51" t="str">
        <f t="shared" si="6"/>
        <v/>
      </c>
    </row>
    <row r="38" spans="1:37" ht="20.100000000000001" customHeight="1" x14ac:dyDescent="0.2">
      <c r="A38" s="159"/>
      <c r="B38" s="20">
        <v>8</v>
      </c>
      <c r="C38" s="21"/>
      <c r="D38" s="22"/>
      <c r="E38" s="23"/>
      <c r="F38" s="30"/>
      <c r="G38" s="21"/>
      <c r="H38" s="22"/>
      <c r="I38" s="23"/>
      <c r="J38" s="30"/>
      <c r="K38" s="21"/>
      <c r="L38" s="22"/>
      <c r="M38" s="23"/>
      <c r="N38" s="30"/>
      <c r="O38" s="21"/>
      <c r="P38" s="22"/>
      <c r="Q38" s="23"/>
      <c r="R38" s="30"/>
      <c r="S38" s="21"/>
      <c r="T38" s="22"/>
      <c r="U38" s="23"/>
      <c r="V38" s="30"/>
      <c r="W38" s="21"/>
      <c r="X38" s="22"/>
      <c r="Y38" s="23"/>
      <c r="Z38" s="30"/>
      <c r="AA38" s="21"/>
      <c r="AB38" s="22"/>
      <c r="AC38" s="23"/>
      <c r="AD38" s="30"/>
      <c r="AE38" s="51" t="str">
        <f t="shared" si="1"/>
        <v/>
      </c>
      <c r="AF38" s="51" t="str">
        <f t="shared" si="0"/>
        <v/>
      </c>
      <c r="AG38" s="51" t="str">
        <f t="shared" si="2"/>
        <v/>
      </c>
      <c r="AH38" s="51" t="str">
        <f t="shared" si="3"/>
        <v/>
      </c>
      <c r="AI38" s="51" t="str">
        <f t="shared" si="4"/>
        <v/>
      </c>
      <c r="AJ38" s="51" t="str">
        <f t="shared" si="5"/>
        <v/>
      </c>
      <c r="AK38" s="51" t="str">
        <f t="shared" si="6"/>
        <v/>
      </c>
    </row>
    <row r="39" spans="1:37" ht="20.100000000000001" customHeight="1" x14ac:dyDescent="0.2">
      <c r="A39" s="159"/>
      <c r="B39" s="20">
        <v>9</v>
      </c>
      <c r="C39" s="21"/>
      <c r="D39" s="22"/>
      <c r="E39" s="23"/>
      <c r="F39" s="30"/>
      <c r="G39" s="21"/>
      <c r="H39" s="22"/>
      <c r="I39" s="23"/>
      <c r="J39" s="30"/>
      <c r="K39" s="21"/>
      <c r="L39" s="22"/>
      <c r="M39" s="23"/>
      <c r="N39" s="30"/>
      <c r="O39" s="21"/>
      <c r="P39" s="22"/>
      <c r="Q39" s="23"/>
      <c r="R39" s="30"/>
      <c r="S39" s="21"/>
      <c r="T39" s="22"/>
      <c r="U39" s="23"/>
      <c r="V39" s="30"/>
      <c r="W39" s="21"/>
      <c r="X39" s="22"/>
      <c r="Y39" s="23"/>
      <c r="Z39" s="30"/>
      <c r="AA39" s="21"/>
      <c r="AB39" s="22"/>
      <c r="AC39" s="23"/>
      <c r="AD39" s="30"/>
      <c r="AE39" s="51" t="str">
        <f t="shared" si="1"/>
        <v/>
      </c>
      <c r="AF39" s="51" t="str">
        <f t="shared" si="0"/>
        <v/>
      </c>
      <c r="AG39" s="51" t="str">
        <f t="shared" si="2"/>
        <v/>
      </c>
      <c r="AH39" s="51" t="str">
        <f t="shared" si="3"/>
        <v/>
      </c>
      <c r="AI39" s="51" t="str">
        <f t="shared" si="4"/>
        <v/>
      </c>
      <c r="AJ39" s="51" t="str">
        <f t="shared" si="5"/>
        <v/>
      </c>
      <c r="AK39" s="51" t="str">
        <f t="shared" si="6"/>
        <v/>
      </c>
    </row>
    <row r="40" spans="1:37" ht="20.100000000000001" customHeight="1" thickBot="1" x14ac:dyDescent="0.25">
      <c r="A40" s="160"/>
      <c r="B40" s="24">
        <v>10</v>
      </c>
      <c r="C40" s="25"/>
      <c r="D40" s="26"/>
      <c r="E40" s="27"/>
      <c r="F40" s="28"/>
      <c r="G40" s="25"/>
      <c r="H40" s="26"/>
      <c r="I40" s="27"/>
      <c r="J40" s="28"/>
      <c r="K40" s="25"/>
      <c r="L40" s="26"/>
      <c r="M40" s="27"/>
      <c r="N40" s="28"/>
      <c r="O40" s="25"/>
      <c r="P40" s="26"/>
      <c r="Q40" s="27"/>
      <c r="R40" s="28"/>
      <c r="S40" s="25"/>
      <c r="T40" s="26"/>
      <c r="U40" s="27"/>
      <c r="V40" s="28"/>
      <c r="W40" s="25"/>
      <c r="X40" s="26"/>
      <c r="Y40" s="27"/>
      <c r="Z40" s="28"/>
      <c r="AA40" s="25"/>
      <c r="AB40" s="26"/>
      <c r="AC40" s="27"/>
      <c r="AD40" s="28"/>
      <c r="AE40" s="52" t="str">
        <f t="shared" si="1"/>
        <v/>
      </c>
      <c r="AF40" s="52" t="str">
        <f t="shared" si="0"/>
        <v/>
      </c>
      <c r="AG40" s="52" t="str">
        <f t="shared" si="2"/>
        <v/>
      </c>
      <c r="AH40" s="52" t="str">
        <f t="shared" si="3"/>
        <v/>
      </c>
      <c r="AI40" s="52" t="str">
        <f t="shared" si="4"/>
        <v/>
      </c>
      <c r="AJ40" s="52" t="str">
        <f t="shared" si="5"/>
        <v/>
      </c>
      <c r="AK40" s="52" t="str">
        <f t="shared" si="6"/>
        <v/>
      </c>
    </row>
    <row r="41" spans="1:37" ht="20.100000000000001" customHeight="1" x14ac:dyDescent="0.2">
      <c r="A41" s="158">
        <v>4</v>
      </c>
      <c r="B41" s="16">
        <v>1</v>
      </c>
      <c r="C41" s="17"/>
      <c r="D41" s="18"/>
      <c r="E41" s="19"/>
      <c r="F41" s="149"/>
      <c r="G41" s="17"/>
      <c r="H41" s="18"/>
      <c r="I41" s="19"/>
      <c r="J41" s="149"/>
      <c r="K41" s="17"/>
      <c r="L41" s="18"/>
      <c r="M41" s="19"/>
      <c r="N41" s="149"/>
      <c r="O41" s="17"/>
      <c r="P41" s="18"/>
      <c r="Q41" s="19"/>
      <c r="R41" s="149"/>
      <c r="S41" s="17"/>
      <c r="T41" s="18"/>
      <c r="U41" s="19"/>
      <c r="V41" s="149"/>
      <c r="W41" s="17"/>
      <c r="X41" s="18"/>
      <c r="Y41" s="19"/>
      <c r="Z41" s="149"/>
      <c r="AA41" s="17"/>
      <c r="AB41" s="18"/>
      <c r="AC41" s="19"/>
      <c r="AD41" s="149"/>
      <c r="AE41" s="50" t="str">
        <f t="shared" si="1"/>
        <v/>
      </c>
      <c r="AF41" s="50" t="str">
        <f t="shared" si="0"/>
        <v/>
      </c>
      <c r="AG41" s="50" t="str">
        <f t="shared" si="2"/>
        <v/>
      </c>
      <c r="AH41" s="50" t="str">
        <f t="shared" si="3"/>
        <v/>
      </c>
      <c r="AI41" s="50" t="str">
        <f t="shared" si="4"/>
        <v/>
      </c>
      <c r="AJ41" s="50" t="str">
        <f t="shared" si="5"/>
        <v/>
      </c>
      <c r="AK41" s="50" t="str">
        <f t="shared" si="6"/>
        <v/>
      </c>
    </row>
    <row r="42" spans="1:37" ht="20.100000000000001" customHeight="1" x14ac:dyDescent="0.2">
      <c r="A42" s="159"/>
      <c r="B42" s="20">
        <v>2</v>
      </c>
      <c r="C42" s="21"/>
      <c r="D42" s="22"/>
      <c r="E42" s="23"/>
      <c r="F42" s="30"/>
      <c r="G42" s="21"/>
      <c r="H42" s="22"/>
      <c r="I42" s="23"/>
      <c r="J42" s="30"/>
      <c r="K42" s="21"/>
      <c r="L42" s="22"/>
      <c r="M42" s="23"/>
      <c r="N42" s="30"/>
      <c r="O42" s="21"/>
      <c r="P42" s="22"/>
      <c r="Q42" s="23"/>
      <c r="R42" s="30"/>
      <c r="S42" s="21"/>
      <c r="T42" s="22"/>
      <c r="U42" s="23"/>
      <c r="V42" s="30"/>
      <c r="W42" s="21"/>
      <c r="X42" s="22"/>
      <c r="Y42" s="23"/>
      <c r="Z42" s="30"/>
      <c r="AA42" s="21"/>
      <c r="AB42" s="22"/>
      <c r="AC42" s="23"/>
      <c r="AD42" s="30"/>
      <c r="AE42" s="51" t="str">
        <f t="shared" si="1"/>
        <v/>
      </c>
      <c r="AF42" s="51" t="str">
        <f t="shared" si="0"/>
        <v/>
      </c>
      <c r="AG42" s="51" t="str">
        <f t="shared" si="2"/>
        <v/>
      </c>
      <c r="AH42" s="51" t="str">
        <f t="shared" si="3"/>
        <v/>
      </c>
      <c r="AI42" s="51" t="str">
        <f t="shared" si="4"/>
        <v/>
      </c>
      <c r="AJ42" s="51" t="str">
        <f t="shared" si="5"/>
        <v/>
      </c>
      <c r="AK42" s="51" t="str">
        <f t="shared" si="6"/>
        <v/>
      </c>
    </row>
    <row r="43" spans="1:37" ht="20.100000000000001" customHeight="1" x14ac:dyDescent="0.2">
      <c r="A43" s="159"/>
      <c r="B43" s="20">
        <v>3</v>
      </c>
      <c r="C43" s="21"/>
      <c r="D43" s="22"/>
      <c r="E43" s="23"/>
      <c r="F43" s="30"/>
      <c r="G43" s="21"/>
      <c r="H43" s="22"/>
      <c r="I43" s="23"/>
      <c r="J43" s="30"/>
      <c r="K43" s="21"/>
      <c r="L43" s="22"/>
      <c r="M43" s="23"/>
      <c r="N43" s="30"/>
      <c r="O43" s="21"/>
      <c r="P43" s="22"/>
      <c r="Q43" s="23"/>
      <c r="R43" s="30"/>
      <c r="S43" s="21"/>
      <c r="T43" s="22"/>
      <c r="U43" s="23"/>
      <c r="V43" s="30"/>
      <c r="W43" s="21"/>
      <c r="X43" s="22"/>
      <c r="Y43" s="23"/>
      <c r="Z43" s="30"/>
      <c r="AA43" s="21"/>
      <c r="AB43" s="22"/>
      <c r="AC43" s="23"/>
      <c r="AD43" s="30"/>
      <c r="AE43" s="51" t="str">
        <f t="shared" si="1"/>
        <v/>
      </c>
      <c r="AF43" s="51" t="str">
        <f t="shared" ref="AF43:AF74" si="7">IF((G43+J43)&gt;0,1,"")</f>
        <v/>
      </c>
      <c r="AG43" s="51" t="str">
        <f t="shared" si="2"/>
        <v/>
      </c>
      <c r="AH43" s="51" t="str">
        <f t="shared" si="3"/>
        <v/>
      </c>
      <c r="AI43" s="51" t="str">
        <f t="shared" si="4"/>
        <v/>
      </c>
      <c r="AJ43" s="51" t="str">
        <f t="shared" si="5"/>
        <v/>
      </c>
      <c r="AK43" s="51" t="str">
        <f t="shared" si="6"/>
        <v/>
      </c>
    </row>
    <row r="44" spans="1:37" ht="20.100000000000001" customHeight="1" x14ac:dyDescent="0.2">
      <c r="A44" s="159"/>
      <c r="B44" s="20">
        <v>4</v>
      </c>
      <c r="C44" s="21"/>
      <c r="D44" s="22"/>
      <c r="E44" s="23"/>
      <c r="F44" s="30"/>
      <c r="G44" s="21"/>
      <c r="H44" s="22"/>
      <c r="I44" s="23"/>
      <c r="J44" s="30"/>
      <c r="K44" s="21"/>
      <c r="L44" s="22"/>
      <c r="M44" s="23"/>
      <c r="N44" s="30"/>
      <c r="O44" s="21"/>
      <c r="P44" s="22"/>
      <c r="Q44" s="23"/>
      <c r="R44" s="30"/>
      <c r="S44" s="21"/>
      <c r="T44" s="22"/>
      <c r="U44" s="23"/>
      <c r="V44" s="30"/>
      <c r="W44" s="21"/>
      <c r="X44" s="22"/>
      <c r="Y44" s="23"/>
      <c r="Z44" s="30"/>
      <c r="AA44" s="21"/>
      <c r="AB44" s="22"/>
      <c r="AC44" s="23"/>
      <c r="AD44" s="30"/>
      <c r="AE44" s="51" t="str">
        <f t="shared" si="1"/>
        <v/>
      </c>
      <c r="AF44" s="51" t="str">
        <f t="shared" si="7"/>
        <v/>
      </c>
      <c r="AG44" s="51" t="str">
        <f t="shared" si="2"/>
        <v/>
      </c>
      <c r="AH44" s="51" t="str">
        <f t="shared" si="3"/>
        <v/>
      </c>
      <c r="AI44" s="51" t="str">
        <f t="shared" si="4"/>
        <v/>
      </c>
      <c r="AJ44" s="51" t="str">
        <f t="shared" si="5"/>
        <v/>
      </c>
      <c r="AK44" s="51" t="str">
        <f t="shared" si="6"/>
        <v/>
      </c>
    </row>
    <row r="45" spans="1:37" ht="20.100000000000001" customHeight="1" x14ac:dyDescent="0.2">
      <c r="A45" s="159"/>
      <c r="B45" s="20">
        <v>5</v>
      </c>
      <c r="C45" s="21"/>
      <c r="D45" s="22"/>
      <c r="E45" s="23"/>
      <c r="F45" s="30"/>
      <c r="G45" s="21"/>
      <c r="H45" s="22"/>
      <c r="I45" s="23"/>
      <c r="J45" s="30"/>
      <c r="K45" s="21"/>
      <c r="L45" s="22"/>
      <c r="M45" s="23"/>
      <c r="N45" s="30"/>
      <c r="O45" s="21"/>
      <c r="P45" s="22"/>
      <c r="Q45" s="23"/>
      <c r="R45" s="30"/>
      <c r="S45" s="21"/>
      <c r="T45" s="22"/>
      <c r="U45" s="23"/>
      <c r="V45" s="30"/>
      <c r="W45" s="21"/>
      <c r="X45" s="22"/>
      <c r="Y45" s="23"/>
      <c r="Z45" s="30"/>
      <c r="AA45" s="21"/>
      <c r="AB45" s="22"/>
      <c r="AC45" s="23"/>
      <c r="AD45" s="30"/>
      <c r="AE45" s="51" t="str">
        <f t="shared" si="1"/>
        <v/>
      </c>
      <c r="AF45" s="51" t="str">
        <f t="shared" si="7"/>
        <v/>
      </c>
      <c r="AG45" s="51" t="str">
        <f t="shared" si="2"/>
        <v/>
      </c>
      <c r="AH45" s="51" t="str">
        <f t="shared" si="3"/>
        <v/>
      </c>
      <c r="AI45" s="51" t="str">
        <f t="shared" si="4"/>
        <v/>
      </c>
      <c r="AJ45" s="51" t="str">
        <f t="shared" si="5"/>
        <v/>
      </c>
      <c r="AK45" s="51" t="str">
        <f t="shared" si="6"/>
        <v/>
      </c>
    </row>
    <row r="46" spans="1:37" ht="20.100000000000001" customHeight="1" x14ac:dyDescent="0.2">
      <c r="A46" s="159"/>
      <c r="B46" s="20">
        <v>6</v>
      </c>
      <c r="C46" s="21"/>
      <c r="D46" s="22"/>
      <c r="E46" s="23"/>
      <c r="F46" s="30"/>
      <c r="G46" s="21"/>
      <c r="H46" s="22"/>
      <c r="I46" s="23"/>
      <c r="J46" s="30"/>
      <c r="K46" s="21"/>
      <c r="L46" s="22"/>
      <c r="M46" s="23"/>
      <c r="N46" s="30"/>
      <c r="O46" s="21"/>
      <c r="P46" s="22"/>
      <c r="Q46" s="23"/>
      <c r="R46" s="30"/>
      <c r="S46" s="21"/>
      <c r="T46" s="22"/>
      <c r="U46" s="23"/>
      <c r="V46" s="30"/>
      <c r="W46" s="21"/>
      <c r="X46" s="22"/>
      <c r="Y46" s="23"/>
      <c r="Z46" s="30"/>
      <c r="AA46" s="21"/>
      <c r="AB46" s="22"/>
      <c r="AC46" s="23"/>
      <c r="AD46" s="30"/>
      <c r="AE46" s="51" t="str">
        <f t="shared" si="1"/>
        <v/>
      </c>
      <c r="AF46" s="51" t="str">
        <f t="shared" si="7"/>
        <v/>
      </c>
      <c r="AG46" s="51" t="str">
        <f t="shared" si="2"/>
        <v/>
      </c>
      <c r="AH46" s="51" t="str">
        <f t="shared" si="3"/>
        <v/>
      </c>
      <c r="AI46" s="51" t="str">
        <f t="shared" si="4"/>
        <v/>
      </c>
      <c r="AJ46" s="51" t="str">
        <f t="shared" si="5"/>
        <v/>
      </c>
      <c r="AK46" s="51" t="str">
        <f t="shared" si="6"/>
        <v/>
      </c>
    </row>
    <row r="47" spans="1:37" ht="20.100000000000001" customHeight="1" x14ac:dyDescent="0.2">
      <c r="A47" s="159"/>
      <c r="B47" s="20">
        <v>7</v>
      </c>
      <c r="C47" s="21"/>
      <c r="D47" s="22"/>
      <c r="E47" s="23"/>
      <c r="F47" s="30"/>
      <c r="G47" s="21"/>
      <c r="H47" s="22"/>
      <c r="I47" s="23"/>
      <c r="J47" s="30"/>
      <c r="K47" s="21"/>
      <c r="L47" s="22"/>
      <c r="M47" s="23"/>
      <c r="N47" s="30"/>
      <c r="O47" s="21"/>
      <c r="P47" s="22"/>
      <c r="Q47" s="23"/>
      <c r="R47" s="30"/>
      <c r="S47" s="21"/>
      <c r="T47" s="22"/>
      <c r="U47" s="23"/>
      <c r="V47" s="30"/>
      <c r="W47" s="21"/>
      <c r="X47" s="22"/>
      <c r="Y47" s="23"/>
      <c r="Z47" s="30"/>
      <c r="AA47" s="21"/>
      <c r="AB47" s="22"/>
      <c r="AC47" s="23"/>
      <c r="AD47" s="30"/>
      <c r="AE47" s="51" t="str">
        <f t="shared" si="1"/>
        <v/>
      </c>
      <c r="AF47" s="51" t="str">
        <f t="shared" si="7"/>
        <v/>
      </c>
      <c r="AG47" s="51" t="str">
        <f t="shared" si="2"/>
        <v/>
      </c>
      <c r="AH47" s="51" t="str">
        <f t="shared" si="3"/>
        <v/>
      </c>
      <c r="AI47" s="51" t="str">
        <f t="shared" si="4"/>
        <v/>
      </c>
      <c r="AJ47" s="51" t="str">
        <f t="shared" si="5"/>
        <v/>
      </c>
      <c r="AK47" s="51" t="str">
        <f t="shared" si="6"/>
        <v/>
      </c>
    </row>
    <row r="48" spans="1:37" ht="20.100000000000001" customHeight="1" x14ac:dyDescent="0.2">
      <c r="A48" s="159"/>
      <c r="B48" s="20">
        <v>8</v>
      </c>
      <c r="C48" s="21"/>
      <c r="D48" s="22"/>
      <c r="E48" s="23"/>
      <c r="F48" s="30"/>
      <c r="G48" s="21"/>
      <c r="H48" s="22"/>
      <c r="I48" s="23"/>
      <c r="J48" s="30"/>
      <c r="K48" s="21"/>
      <c r="L48" s="22"/>
      <c r="M48" s="23"/>
      <c r="N48" s="30"/>
      <c r="O48" s="21"/>
      <c r="P48" s="22"/>
      <c r="Q48" s="23"/>
      <c r="R48" s="30"/>
      <c r="S48" s="21"/>
      <c r="T48" s="22"/>
      <c r="U48" s="23"/>
      <c r="V48" s="30"/>
      <c r="W48" s="21"/>
      <c r="X48" s="22"/>
      <c r="Y48" s="23"/>
      <c r="Z48" s="30"/>
      <c r="AA48" s="21"/>
      <c r="AB48" s="22"/>
      <c r="AC48" s="23"/>
      <c r="AD48" s="30"/>
      <c r="AE48" s="51" t="str">
        <f t="shared" si="1"/>
        <v/>
      </c>
      <c r="AF48" s="51" t="str">
        <f t="shared" si="7"/>
        <v/>
      </c>
      <c r="AG48" s="51" t="str">
        <f t="shared" si="2"/>
        <v/>
      </c>
      <c r="AH48" s="51" t="str">
        <f t="shared" si="3"/>
        <v/>
      </c>
      <c r="AI48" s="51" t="str">
        <f t="shared" si="4"/>
        <v/>
      </c>
      <c r="AJ48" s="51" t="str">
        <f t="shared" si="5"/>
        <v/>
      </c>
      <c r="AK48" s="51" t="str">
        <f t="shared" si="6"/>
        <v/>
      </c>
    </row>
    <row r="49" spans="1:37" ht="20.100000000000001" customHeight="1" x14ac:dyDescent="0.2">
      <c r="A49" s="159"/>
      <c r="B49" s="20">
        <v>9</v>
      </c>
      <c r="C49" s="21"/>
      <c r="D49" s="22"/>
      <c r="E49" s="23"/>
      <c r="F49" s="30"/>
      <c r="G49" s="21"/>
      <c r="H49" s="22"/>
      <c r="I49" s="23"/>
      <c r="J49" s="30"/>
      <c r="K49" s="21"/>
      <c r="L49" s="22"/>
      <c r="M49" s="23"/>
      <c r="N49" s="30"/>
      <c r="O49" s="21"/>
      <c r="P49" s="22"/>
      <c r="Q49" s="23"/>
      <c r="R49" s="30"/>
      <c r="S49" s="21"/>
      <c r="T49" s="22"/>
      <c r="U49" s="23"/>
      <c r="V49" s="30"/>
      <c r="W49" s="21"/>
      <c r="X49" s="22"/>
      <c r="Y49" s="23"/>
      <c r="Z49" s="30"/>
      <c r="AA49" s="21"/>
      <c r="AB49" s="22"/>
      <c r="AC49" s="23"/>
      <c r="AD49" s="30"/>
      <c r="AE49" s="51" t="str">
        <f t="shared" si="1"/>
        <v/>
      </c>
      <c r="AF49" s="51" t="str">
        <f t="shared" si="7"/>
        <v/>
      </c>
      <c r="AG49" s="51" t="str">
        <f t="shared" si="2"/>
        <v/>
      </c>
      <c r="AH49" s="51" t="str">
        <f t="shared" si="3"/>
        <v/>
      </c>
      <c r="AI49" s="51" t="str">
        <f t="shared" si="4"/>
        <v/>
      </c>
      <c r="AJ49" s="51" t="str">
        <f t="shared" si="5"/>
        <v/>
      </c>
      <c r="AK49" s="51" t="str">
        <f t="shared" si="6"/>
        <v/>
      </c>
    </row>
    <row r="50" spans="1:37" ht="20.100000000000001" customHeight="1" thickBot="1" x14ac:dyDescent="0.25">
      <c r="A50" s="160"/>
      <c r="B50" s="24">
        <v>10</v>
      </c>
      <c r="C50" s="25"/>
      <c r="D50" s="26"/>
      <c r="E50" s="27"/>
      <c r="F50" s="28"/>
      <c r="G50" s="25"/>
      <c r="H50" s="26"/>
      <c r="I50" s="27"/>
      <c r="J50" s="28"/>
      <c r="K50" s="25"/>
      <c r="L50" s="26"/>
      <c r="M50" s="27"/>
      <c r="N50" s="28"/>
      <c r="O50" s="25"/>
      <c r="P50" s="26"/>
      <c r="Q50" s="27"/>
      <c r="R50" s="28"/>
      <c r="S50" s="25"/>
      <c r="T50" s="26"/>
      <c r="U50" s="27"/>
      <c r="V50" s="28"/>
      <c r="W50" s="25"/>
      <c r="X50" s="26"/>
      <c r="Y50" s="27"/>
      <c r="Z50" s="28"/>
      <c r="AA50" s="25"/>
      <c r="AB50" s="26"/>
      <c r="AC50" s="27"/>
      <c r="AD50" s="28"/>
      <c r="AE50" s="52" t="str">
        <f t="shared" si="1"/>
        <v/>
      </c>
      <c r="AF50" s="52" t="str">
        <f t="shared" si="7"/>
        <v/>
      </c>
      <c r="AG50" s="52" t="str">
        <f t="shared" si="2"/>
        <v/>
      </c>
      <c r="AH50" s="52" t="str">
        <f t="shared" si="3"/>
        <v/>
      </c>
      <c r="AI50" s="52" t="str">
        <f t="shared" si="4"/>
        <v/>
      </c>
      <c r="AJ50" s="52" t="str">
        <f t="shared" si="5"/>
        <v/>
      </c>
      <c r="AK50" s="52" t="str">
        <f t="shared" si="6"/>
        <v/>
      </c>
    </row>
    <row r="51" spans="1:37" ht="20.100000000000001" customHeight="1" x14ac:dyDescent="0.2">
      <c r="A51" s="158">
        <v>5</v>
      </c>
      <c r="B51" s="16">
        <v>1</v>
      </c>
      <c r="C51" s="17"/>
      <c r="D51" s="18"/>
      <c r="E51" s="19"/>
      <c r="F51" s="149"/>
      <c r="G51" s="17"/>
      <c r="H51" s="18"/>
      <c r="I51" s="19"/>
      <c r="J51" s="149"/>
      <c r="K51" s="17"/>
      <c r="L51" s="18"/>
      <c r="M51" s="19"/>
      <c r="N51" s="149"/>
      <c r="O51" s="17"/>
      <c r="P51" s="18"/>
      <c r="Q51" s="19"/>
      <c r="R51" s="149"/>
      <c r="S51" s="17"/>
      <c r="T51" s="18"/>
      <c r="U51" s="19"/>
      <c r="V51" s="149"/>
      <c r="W51" s="17"/>
      <c r="X51" s="18"/>
      <c r="Y51" s="19"/>
      <c r="Z51" s="149"/>
      <c r="AA51" s="17"/>
      <c r="AB51" s="18"/>
      <c r="AC51" s="19"/>
      <c r="AD51" s="149"/>
      <c r="AE51" s="50" t="str">
        <f t="shared" si="1"/>
        <v/>
      </c>
      <c r="AF51" s="50" t="str">
        <f t="shared" si="7"/>
        <v/>
      </c>
      <c r="AG51" s="50" t="str">
        <f t="shared" si="2"/>
        <v/>
      </c>
      <c r="AH51" s="50" t="str">
        <f t="shared" si="3"/>
        <v/>
      </c>
      <c r="AI51" s="50" t="str">
        <f t="shared" si="4"/>
        <v/>
      </c>
      <c r="AJ51" s="50" t="str">
        <f t="shared" si="5"/>
        <v/>
      </c>
      <c r="AK51" s="50" t="str">
        <f t="shared" si="6"/>
        <v/>
      </c>
    </row>
    <row r="52" spans="1:37" ht="20.100000000000001" customHeight="1" x14ac:dyDescent="0.2">
      <c r="A52" s="159"/>
      <c r="B52" s="20">
        <v>2</v>
      </c>
      <c r="C52" s="21"/>
      <c r="D52" s="22"/>
      <c r="E52" s="23"/>
      <c r="F52" s="30"/>
      <c r="G52" s="21"/>
      <c r="H52" s="22"/>
      <c r="I52" s="23"/>
      <c r="J52" s="30"/>
      <c r="K52" s="21"/>
      <c r="L52" s="22"/>
      <c r="M52" s="23"/>
      <c r="N52" s="30"/>
      <c r="O52" s="21"/>
      <c r="P52" s="22"/>
      <c r="Q52" s="23"/>
      <c r="R52" s="30"/>
      <c r="S52" s="21"/>
      <c r="T52" s="22"/>
      <c r="U52" s="23"/>
      <c r="V52" s="30"/>
      <c r="W52" s="21"/>
      <c r="X52" s="22"/>
      <c r="Y52" s="23"/>
      <c r="Z52" s="30"/>
      <c r="AA52" s="21"/>
      <c r="AB52" s="22"/>
      <c r="AC52" s="23"/>
      <c r="AD52" s="30"/>
      <c r="AE52" s="51" t="str">
        <f t="shared" si="1"/>
        <v/>
      </c>
      <c r="AF52" s="51" t="str">
        <f t="shared" si="7"/>
        <v/>
      </c>
      <c r="AG52" s="51" t="str">
        <f t="shared" si="2"/>
        <v/>
      </c>
      <c r="AH52" s="51" t="str">
        <f t="shared" si="3"/>
        <v/>
      </c>
      <c r="AI52" s="51" t="str">
        <f t="shared" si="4"/>
        <v/>
      </c>
      <c r="AJ52" s="51" t="str">
        <f t="shared" si="5"/>
        <v/>
      </c>
      <c r="AK52" s="51" t="str">
        <f t="shared" si="6"/>
        <v/>
      </c>
    </row>
    <row r="53" spans="1:37" ht="20.100000000000001" customHeight="1" x14ac:dyDescent="0.2">
      <c r="A53" s="159"/>
      <c r="B53" s="20">
        <v>3</v>
      </c>
      <c r="C53" s="21"/>
      <c r="D53" s="22"/>
      <c r="E53" s="23"/>
      <c r="F53" s="30"/>
      <c r="G53" s="21"/>
      <c r="H53" s="22"/>
      <c r="I53" s="23"/>
      <c r="J53" s="30"/>
      <c r="K53" s="21"/>
      <c r="L53" s="22"/>
      <c r="M53" s="23"/>
      <c r="N53" s="30"/>
      <c r="O53" s="21"/>
      <c r="P53" s="22"/>
      <c r="Q53" s="23"/>
      <c r="R53" s="30"/>
      <c r="S53" s="21"/>
      <c r="T53" s="22"/>
      <c r="U53" s="23"/>
      <c r="V53" s="30"/>
      <c r="W53" s="21"/>
      <c r="X53" s="22"/>
      <c r="Y53" s="23"/>
      <c r="Z53" s="30"/>
      <c r="AA53" s="21"/>
      <c r="AB53" s="22"/>
      <c r="AC53" s="23"/>
      <c r="AD53" s="30"/>
      <c r="AE53" s="51" t="str">
        <f t="shared" si="1"/>
        <v/>
      </c>
      <c r="AF53" s="51" t="str">
        <f t="shared" si="7"/>
        <v/>
      </c>
      <c r="AG53" s="51" t="str">
        <f t="shared" si="2"/>
        <v/>
      </c>
      <c r="AH53" s="51" t="str">
        <f t="shared" si="3"/>
        <v/>
      </c>
      <c r="AI53" s="51" t="str">
        <f t="shared" si="4"/>
        <v/>
      </c>
      <c r="AJ53" s="51" t="str">
        <f t="shared" si="5"/>
        <v/>
      </c>
      <c r="AK53" s="51" t="str">
        <f t="shared" si="6"/>
        <v/>
      </c>
    </row>
    <row r="54" spans="1:37" ht="20.100000000000001" customHeight="1" x14ac:dyDescent="0.2">
      <c r="A54" s="159"/>
      <c r="B54" s="20">
        <v>4</v>
      </c>
      <c r="C54" s="21"/>
      <c r="D54" s="22"/>
      <c r="E54" s="23"/>
      <c r="F54" s="30"/>
      <c r="G54" s="21"/>
      <c r="H54" s="22"/>
      <c r="I54" s="23"/>
      <c r="J54" s="30"/>
      <c r="K54" s="21"/>
      <c r="L54" s="22"/>
      <c r="M54" s="23"/>
      <c r="N54" s="30"/>
      <c r="O54" s="21"/>
      <c r="P54" s="22"/>
      <c r="Q54" s="23"/>
      <c r="R54" s="30"/>
      <c r="S54" s="21"/>
      <c r="T54" s="22"/>
      <c r="U54" s="23"/>
      <c r="V54" s="30"/>
      <c r="W54" s="21"/>
      <c r="X54" s="22"/>
      <c r="Y54" s="23"/>
      <c r="Z54" s="30"/>
      <c r="AA54" s="21"/>
      <c r="AB54" s="22"/>
      <c r="AC54" s="23"/>
      <c r="AD54" s="30"/>
      <c r="AE54" s="51" t="str">
        <f t="shared" si="1"/>
        <v/>
      </c>
      <c r="AF54" s="51" t="str">
        <f t="shared" si="7"/>
        <v/>
      </c>
      <c r="AG54" s="51" t="str">
        <f t="shared" si="2"/>
        <v/>
      </c>
      <c r="AH54" s="51" t="str">
        <f t="shared" si="3"/>
        <v/>
      </c>
      <c r="AI54" s="51" t="str">
        <f t="shared" si="4"/>
        <v/>
      </c>
      <c r="AJ54" s="51" t="str">
        <f t="shared" si="5"/>
        <v/>
      </c>
      <c r="AK54" s="51" t="str">
        <f t="shared" si="6"/>
        <v/>
      </c>
    </row>
    <row r="55" spans="1:37" ht="20.100000000000001" customHeight="1" x14ac:dyDescent="0.2">
      <c r="A55" s="159"/>
      <c r="B55" s="20">
        <v>5</v>
      </c>
      <c r="C55" s="21"/>
      <c r="D55" s="22"/>
      <c r="E55" s="23"/>
      <c r="F55" s="30"/>
      <c r="G55" s="21"/>
      <c r="H55" s="22"/>
      <c r="I55" s="23"/>
      <c r="J55" s="30"/>
      <c r="K55" s="21"/>
      <c r="L55" s="22"/>
      <c r="M55" s="23"/>
      <c r="N55" s="30"/>
      <c r="O55" s="21"/>
      <c r="P55" s="22"/>
      <c r="Q55" s="23"/>
      <c r="R55" s="30"/>
      <c r="S55" s="21"/>
      <c r="T55" s="22"/>
      <c r="U55" s="23"/>
      <c r="V55" s="30"/>
      <c r="W55" s="21"/>
      <c r="X55" s="22"/>
      <c r="Y55" s="23"/>
      <c r="Z55" s="30"/>
      <c r="AA55" s="21"/>
      <c r="AB55" s="22"/>
      <c r="AC55" s="23"/>
      <c r="AD55" s="30"/>
      <c r="AE55" s="51" t="str">
        <f t="shared" si="1"/>
        <v/>
      </c>
      <c r="AF55" s="51" t="str">
        <f t="shared" si="7"/>
        <v/>
      </c>
      <c r="AG55" s="51" t="str">
        <f t="shared" si="2"/>
        <v/>
      </c>
      <c r="AH55" s="51" t="str">
        <f t="shared" si="3"/>
        <v/>
      </c>
      <c r="AI55" s="51" t="str">
        <f t="shared" si="4"/>
        <v/>
      </c>
      <c r="AJ55" s="51" t="str">
        <f t="shared" si="5"/>
        <v/>
      </c>
      <c r="AK55" s="51" t="str">
        <f t="shared" si="6"/>
        <v/>
      </c>
    </row>
    <row r="56" spans="1:37" ht="20.100000000000001" customHeight="1" x14ac:dyDescent="0.2">
      <c r="A56" s="159"/>
      <c r="B56" s="20">
        <v>6</v>
      </c>
      <c r="C56" s="21"/>
      <c r="D56" s="22"/>
      <c r="E56" s="23"/>
      <c r="F56" s="30"/>
      <c r="G56" s="21"/>
      <c r="H56" s="22"/>
      <c r="I56" s="23"/>
      <c r="J56" s="30"/>
      <c r="K56" s="21"/>
      <c r="L56" s="22"/>
      <c r="M56" s="23"/>
      <c r="N56" s="30"/>
      <c r="O56" s="21"/>
      <c r="P56" s="22"/>
      <c r="Q56" s="23"/>
      <c r="R56" s="30"/>
      <c r="S56" s="21"/>
      <c r="T56" s="22"/>
      <c r="U56" s="23"/>
      <c r="V56" s="30"/>
      <c r="W56" s="21"/>
      <c r="X56" s="22"/>
      <c r="Y56" s="23"/>
      <c r="Z56" s="30"/>
      <c r="AA56" s="21"/>
      <c r="AB56" s="22"/>
      <c r="AC56" s="23"/>
      <c r="AD56" s="30"/>
      <c r="AE56" s="51" t="str">
        <f t="shared" si="1"/>
        <v/>
      </c>
      <c r="AF56" s="51" t="str">
        <f t="shared" si="7"/>
        <v/>
      </c>
      <c r="AG56" s="51" t="str">
        <f t="shared" si="2"/>
        <v/>
      </c>
      <c r="AH56" s="51" t="str">
        <f t="shared" si="3"/>
        <v/>
      </c>
      <c r="AI56" s="51" t="str">
        <f t="shared" si="4"/>
        <v/>
      </c>
      <c r="AJ56" s="51" t="str">
        <f t="shared" si="5"/>
        <v/>
      </c>
      <c r="AK56" s="51" t="str">
        <f t="shared" si="6"/>
        <v/>
      </c>
    </row>
    <row r="57" spans="1:37" ht="20.100000000000001" customHeight="1" x14ac:dyDescent="0.2">
      <c r="A57" s="159"/>
      <c r="B57" s="20">
        <v>7</v>
      </c>
      <c r="C57" s="21"/>
      <c r="D57" s="22"/>
      <c r="E57" s="23"/>
      <c r="F57" s="30"/>
      <c r="G57" s="21"/>
      <c r="H57" s="22"/>
      <c r="I57" s="23"/>
      <c r="J57" s="30"/>
      <c r="K57" s="21"/>
      <c r="L57" s="22"/>
      <c r="M57" s="23"/>
      <c r="N57" s="30"/>
      <c r="O57" s="21"/>
      <c r="P57" s="22"/>
      <c r="Q57" s="23"/>
      <c r="R57" s="30"/>
      <c r="S57" s="21"/>
      <c r="T57" s="22"/>
      <c r="U57" s="23"/>
      <c r="V57" s="30"/>
      <c r="W57" s="21"/>
      <c r="X57" s="22"/>
      <c r="Y57" s="23"/>
      <c r="Z57" s="30"/>
      <c r="AA57" s="21"/>
      <c r="AB57" s="22"/>
      <c r="AC57" s="23"/>
      <c r="AD57" s="30"/>
      <c r="AE57" s="51" t="str">
        <f t="shared" si="1"/>
        <v/>
      </c>
      <c r="AF57" s="51" t="str">
        <f t="shared" si="7"/>
        <v/>
      </c>
      <c r="AG57" s="51" t="str">
        <f t="shared" si="2"/>
        <v/>
      </c>
      <c r="AH57" s="51" t="str">
        <f t="shared" si="3"/>
        <v/>
      </c>
      <c r="AI57" s="51" t="str">
        <f t="shared" si="4"/>
        <v/>
      </c>
      <c r="AJ57" s="51" t="str">
        <f t="shared" si="5"/>
        <v/>
      </c>
      <c r="AK57" s="51" t="str">
        <f t="shared" si="6"/>
        <v/>
      </c>
    </row>
    <row r="58" spans="1:37" ht="20.100000000000001" customHeight="1" x14ac:dyDescent="0.2">
      <c r="A58" s="159"/>
      <c r="B58" s="20">
        <v>8</v>
      </c>
      <c r="C58" s="21"/>
      <c r="D58" s="22"/>
      <c r="E58" s="23"/>
      <c r="F58" s="30"/>
      <c r="G58" s="21"/>
      <c r="H58" s="22"/>
      <c r="I58" s="23"/>
      <c r="J58" s="30"/>
      <c r="K58" s="21"/>
      <c r="L58" s="22"/>
      <c r="M58" s="23"/>
      <c r="N58" s="30"/>
      <c r="O58" s="21"/>
      <c r="P58" s="22"/>
      <c r="Q58" s="23"/>
      <c r="R58" s="30"/>
      <c r="S58" s="21"/>
      <c r="T58" s="22"/>
      <c r="U58" s="23"/>
      <c r="V58" s="30"/>
      <c r="W58" s="21"/>
      <c r="X58" s="22"/>
      <c r="Y58" s="23"/>
      <c r="Z58" s="30"/>
      <c r="AA58" s="21"/>
      <c r="AB58" s="22"/>
      <c r="AC58" s="23"/>
      <c r="AD58" s="30"/>
      <c r="AE58" s="51" t="str">
        <f t="shared" si="1"/>
        <v/>
      </c>
      <c r="AF58" s="51" t="str">
        <f t="shared" si="7"/>
        <v/>
      </c>
      <c r="AG58" s="51" t="str">
        <f t="shared" si="2"/>
        <v/>
      </c>
      <c r="AH58" s="51" t="str">
        <f t="shared" si="3"/>
        <v/>
      </c>
      <c r="AI58" s="51" t="str">
        <f t="shared" si="4"/>
        <v/>
      </c>
      <c r="AJ58" s="51" t="str">
        <f t="shared" si="5"/>
        <v/>
      </c>
      <c r="AK58" s="51" t="str">
        <f t="shared" si="6"/>
        <v/>
      </c>
    </row>
    <row r="59" spans="1:37" ht="20.100000000000001" customHeight="1" x14ac:dyDescent="0.2">
      <c r="A59" s="159"/>
      <c r="B59" s="20">
        <v>9</v>
      </c>
      <c r="C59" s="21"/>
      <c r="D59" s="22"/>
      <c r="E59" s="23"/>
      <c r="F59" s="30"/>
      <c r="G59" s="21"/>
      <c r="H59" s="22"/>
      <c r="I59" s="23"/>
      <c r="J59" s="30"/>
      <c r="K59" s="21"/>
      <c r="L59" s="22"/>
      <c r="M59" s="23"/>
      <c r="N59" s="30"/>
      <c r="O59" s="21"/>
      <c r="P59" s="22"/>
      <c r="Q59" s="23"/>
      <c r="R59" s="30"/>
      <c r="S59" s="21"/>
      <c r="T59" s="22"/>
      <c r="U59" s="23"/>
      <c r="V59" s="30"/>
      <c r="W59" s="21"/>
      <c r="X59" s="22"/>
      <c r="Y59" s="23"/>
      <c r="Z59" s="30"/>
      <c r="AA59" s="21"/>
      <c r="AB59" s="22"/>
      <c r="AC59" s="23"/>
      <c r="AD59" s="30"/>
      <c r="AE59" s="51" t="str">
        <f t="shared" si="1"/>
        <v/>
      </c>
      <c r="AF59" s="51" t="str">
        <f t="shared" si="7"/>
        <v/>
      </c>
      <c r="AG59" s="51" t="str">
        <f t="shared" si="2"/>
        <v/>
      </c>
      <c r="AH59" s="51" t="str">
        <f t="shared" si="3"/>
        <v/>
      </c>
      <c r="AI59" s="51" t="str">
        <f t="shared" si="4"/>
        <v/>
      </c>
      <c r="AJ59" s="51" t="str">
        <f t="shared" si="5"/>
        <v/>
      </c>
      <c r="AK59" s="51" t="str">
        <f t="shared" si="6"/>
        <v/>
      </c>
    </row>
    <row r="60" spans="1:37" ht="20.100000000000001" customHeight="1" thickBot="1" x14ac:dyDescent="0.25">
      <c r="A60" s="160"/>
      <c r="B60" s="24">
        <v>10</v>
      </c>
      <c r="C60" s="25"/>
      <c r="D60" s="26"/>
      <c r="E60" s="27"/>
      <c r="F60" s="28"/>
      <c r="G60" s="25"/>
      <c r="H60" s="26"/>
      <c r="I60" s="27"/>
      <c r="J60" s="28"/>
      <c r="K60" s="25"/>
      <c r="L60" s="26"/>
      <c r="M60" s="27"/>
      <c r="N60" s="28"/>
      <c r="O60" s="25"/>
      <c r="P60" s="26"/>
      <c r="Q60" s="27"/>
      <c r="R60" s="28"/>
      <c r="S60" s="25"/>
      <c r="T60" s="26"/>
      <c r="U60" s="27"/>
      <c r="V60" s="28"/>
      <c r="W60" s="25"/>
      <c r="X60" s="26"/>
      <c r="Y60" s="27"/>
      <c r="Z60" s="28"/>
      <c r="AA60" s="25"/>
      <c r="AB60" s="26"/>
      <c r="AC60" s="27"/>
      <c r="AD60" s="28"/>
      <c r="AE60" s="52" t="str">
        <f t="shared" si="1"/>
        <v/>
      </c>
      <c r="AF60" s="52" t="str">
        <f t="shared" si="7"/>
        <v/>
      </c>
      <c r="AG60" s="52" t="str">
        <f t="shared" si="2"/>
        <v/>
      </c>
      <c r="AH60" s="52" t="str">
        <f t="shared" si="3"/>
        <v/>
      </c>
      <c r="AI60" s="52" t="str">
        <f t="shared" si="4"/>
        <v/>
      </c>
      <c r="AJ60" s="52" t="str">
        <f t="shared" si="5"/>
        <v/>
      </c>
      <c r="AK60" s="52" t="str">
        <f t="shared" si="6"/>
        <v/>
      </c>
    </row>
    <row r="61" spans="1:37" ht="20.100000000000001" customHeight="1" x14ac:dyDescent="0.2">
      <c r="A61" s="158">
        <v>6</v>
      </c>
      <c r="B61" s="16">
        <v>1</v>
      </c>
      <c r="C61" s="17"/>
      <c r="D61" s="18"/>
      <c r="E61" s="19"/>
      <c r="F61" s="149"/>
      <c r="G61" s="17"/>
      <c r="H61" s="18"/>
      <c r="I61" s="19"/>
      <c r="J61" s="149"/>
      <c r="K61" s="17"/>
      <c r="L61" s="18"/>
      <c r="M61" s="19"/>
      <c r="N61" s="149"/>
      <c r="O61" s="17"/>
      <c r="P61" s="18"/>
      <c r="Q61" s="19"/>
      <c r="R61" s="149"/>
      <c r="S61" s="17"/>
      <c r="T61" s="18"/>
      <c r="U61" s="19"/>
      <c r="V61" s="149"/>
      <c r="W61" s="17"/>
      <c r="X61" s="18"/>
      <c r="Y61" s="19"/>
      <c r="Z61" s="149"/>
      <c r="AA61" s="17"/>
      <c r="AB61" s="18"/>
      <c r="AC61" s="19"/>
      <c r="AD61" s="149"/>
      <c r="AE61" s="50" t="str">
        <f t="shared" si="1"/>
        <v/>
      </c>
      <c r="AF61" s="50" t="str">
        <f t="shared" si="7"/>
        <v/>
      </c>
      <c r="AG61" s="50" t="str">
        <f t="shared" si="2"/>
        <v/>
      </c>
      <c r="AH61" s="50" t="str">
        <f t="shared" si="3"/>
        <v/>
      </c>
      <c r="AI61" s="50" t="str">
        <f t="shared" si="4"/>
        <v/>
      </c>
      <c r="AJ61" s="50" t="str">
        <f t="shared" si="5"/>
        <v/>
      </c>
      <c r="AK61" s="50" t="str">
        <f t="shared" si="6"/>
        <v/>
      </c>
    </row>
    <row r="62" spans="1:37" ht="20.100000000000001" customHeight="1" x14ac:dyDescent="0.2">
      <c r="A62" s="159"/>
      <c r="B62" s="20">
        <v>2</v>
      </c>
      <c r="C62" s="21"/>
      <c r="D62" s="22"/>
      <c r="E62" s="23"/>
      <c r="F62" s="30"/>
      <c r="G62" s="21"/>
      <c r="H62" s="22"/>
      <c r="I62" s="23"/>
      <c r="J62" s="30"/>
      <c r="K62" s="21"/>
      <c r="L62" s="22"/>
      <c r="M62" s="23"/>
      <c r="N62" s="30"/>
      <c r="O62" s="21"/>
      <c r="P62" s="22"/>
      <c r="Q62" s="23"/>
      <c r="R62" s="30"/>
      <c r="S62" s="21"/>
      <c r="T62" s="22"/>
      <c r="U62" s="23"/>
      <c r="V62" s="30"/>
      <c r="W62" s="21"/>
      <c r="X62" s="22"/>
      <c r="Y62" s="23"/>
      <c r="Z62" s="30"/>
      <c r="AA62" s="21"/>
      <c r="AB62" s="22"/>
      <c r="AC62" s="23"/>
      <c r="AD62" s="30"/>
      <c r="AE62" s="51" t="str">
        <f t="shared" si="1"/>
        <v/>
      </c>
      <c r="AF62" s="51" t="str">
        <f t="shared" si="7"/>
        <v/>
      </c>
      <c r="AG62" s="51" t="str">
        <f t="shared" si="2"/>
        <v/>
      </c>
      <c r="AH62" s="51" t="str">
        <f t="shared" si="3"/>
        <v/>
      </c>
      <c r="AI62" s="51" t="str">
        <f t="shared" si="4"/>
        <v/>
      </c>
      <c r="AJ62" s="51" t="str">
        <f t="shared" si="5"/>
        <v/>
      </c>
      <c r="AK62" s="51" t="str">
        <f t="shared" si="6"/>
        <v/>
      </c>
    </row>
    <row r="63" spans="1:37" ht="20.100000000000001" customHeight="1" x14ac:dyDescent="0.2">
      <c r="A63" s="159"/>
      <c r="B63" s="20">
        <v>3</v>
      </c>
      <c r="C63" s="21"/>
      <c r="D63" s="22"/>
      <c r="E63" s="23"/>
      <c r="F63" s="30"/>
      <c r="G63" s="21"/>
      <c r="H63" s="22"/>
      <c r="I63" s="23"/>
      <c r="J63" s="30"/>
      <c r="K63" s="21"/>
      <c r="L63" s="22"/>
      <c r="M63" s="23"/>
      <c r="N63" s="30"/>
      <c r="O63" s="21"/>
      <c r="P63" s="22"/>
      <c r="Q63" s="23"/>
      <c r="R63" s="30"/>
      <c r="S63" s="21"/>
      <c r="T63" s="22"/>
      <c r="U63" s="23"/>
      <c r="V63" s="30"/>
      <c r="W63" s="21"/>
      <c r="X63" s="22"/>
      <c r="Y63" s="23"/>
      <c r="Z63" s="30"/>
      <c r="AA63" s="21"/>
      <c r="AB63" s="22"/>
      <c r="AC63" s="23"/>
      <c r="AD63" s="30"/>
      <c r="AE63" s="51" t="str">
        <f t="shared" si="1"/>
        <v/>
      </c>
      <c r="AF63" s="51" t="str">
        <f t="shared" si="7"/>
        <v/>
      </c>
      <c r="AG63" s="51" t="str">
        <f t="shared" si="2"/>
        <v/>
      </c>
      <c r="AH63" s="51" t="str">
        <f t="shared" si="3"/>
        <v/>
      </c>
      <c r="AI63" s="51" t="str">
        <f t="shared" si="4"/>
        <v/>
      </c>
      <c r="AJ63" s="51" t="str">
        <f t="shared" si="5"/>
        <v/>
      </c>
      <c r="AK63" s="51" t="str">
        <f t="shared" si="6"/>
        <v/>
      </c>
    </row>
    <row r="64" spans="1:37" ht="20.100000000000001" customHeight="1" x14ac:dyDescent="0.2">
      <c r="A64" s="159"/>
      <c r="B64" s="20">
        <v>4</v>
      </c>
      <c r="C64" s="21"/>
      <c r="D64" s="22"/>
      <c r="E64" s="23"/>
      <c r="F64" s="30"/>
      <c r="G64" s="21"/>
      <c r="H64" s="22"/>
      <c r="I64" s="23"/>
      <c r="J64" s="30"/>
      <c r="K64" s="21"/>
      <c r="L64" s="22"/>
      <c r="M64" s="23"/>
      <c r="N64" s="30"/>
      <c r="O64" s="21"/>
      <c r="P64" s="22"/>
      <c r="Q64" s="23"/>
      <c r="R64" s="30"/>
      <c r="S64" s="21"/>
      <c r="T64" s="22"/>
      <c r="U64" s="23"/>
      <c r="V64" s="30"/>
      <c r="W64" s="21"/>
      <c r="X64" s="22"/>
      <c r="Y64" s="23"/>
      <c r="Z64" s="30"/>
      <c r="AA64" s="21"/>
      <c r="AB64" s="22"/>
      <c r="AC64" s="23"/>
      <c r="AD64" s="30"/>
      <c r="AE64" s="51" t="str">
        <f t="shared" si="1"/>
        <v/>
      </c>
      <c r="AF64" s="51" t="str">
        <f t="shared" si="7"/>
        <v/>
      </c>
      <c r="AG64" s="51" t="str">
        <f t="shared" si="2"/>
        <v/>
      </c>
      <c r="AH64" s="51" t="str">
        <f t="shared" si="3"/>
        <v/>
      </c>
      <c r="AI64" s="51" t="str">
        <f t="shared" si="4"/>
        <v/>
      </c>
      <c r="AJ64" s="51" t="str">
        <f t="shared" si="5"/>
        <v/>
      </c>
      <c r="AK64" s="51" t="str">
        <f t="shared" si="6"/>
        <v/>
      </c>
    </row>
    <row r="65" spans="1:37" ht="20.100000000000001" customHeight="1" x14ac:dyDescent="0.2">
      <c r="A65" s="159"/>
      <c r="B65" s="20">
        <v>5</v>
      </c>
      <c r="C65" s="21"/>
      <c r="D65" s="22"/>
      <c r="E65" s="23"/>
      <c r="F65" s="30"/>
      <c r="G65" s="21"/>
      <c r="H65" s="22"/>
      <c r="I65" s="23"/>
      <c r="J65" s="30"/>
      <c r="K65" s="21"/>
      <c r="L65" s="22"/>
      <c r="M65" s="23"/>
      <c r="N65" s="30"/>
      <c r="O65" s="21"/>
      <c r="P65" s="22"/>
      <c r="Q65" s="23"/>
      <c r="R65" s="30"/>
      <c r="S65" s="21"/>
      <c r="T65" s="22"/>
      <c r="U65" s="23"/>
      <c r="V65" s="30"/>
      <c r="W65" s="21"/>
      <c r="X65" s="22"/>
      <c r="Y65" s="23"/>
      <c r="Z65" s="30"/>
      <c r="AA65" s="21"/>
      <c r="AB65" s="22"/>
      <c r="AC65" s="23"/>
      <c r="AD65" s="30"/>
      <c r="AE65" s="51" t="str">
        <f t="shared" si="1"/>
        <v/>
      </c>
      <c r="AF65" s="51" t="str">
        <f t="shared" si="7"/>
        <v/>
      </c>
      <c r="AG65" s="51" t="str">
        <f t="shared" si="2"/>
        <v/>
      </c>
      <c r="AH65" s="51" t="str">
        <f t="shared" si="3"/>
        <v/>
      </c>
      <c r="AI65" s="51" t="str">
        <f t="shared" si="4"/>
        <v/>
      </c>
      <c r="AJ65" s="51" t="str">
        <f t="shared" si="5"/>
        <v/>
      </c>
      <c r="AK65" s="51" t="str">
        <f t="shared" si="6"/>
        <v/>
      </c>
    </row>
    <row r="66" spans="1:37" ht="20.100000000000001" customHeight="1" x14ac:dyDescent="0.2">
      <c r="A66" s="159"/>
      <c r="B66" s="20">
        <v>6</v>
      </c>
      <c r="C66" s="21"/>
      <c r="D66" s="22"/>
      <c r="E66" s="23"/>
      <c r="F66" s="30"/>
      <c r="G66" s="21"/>
      <c r="H66" s="22"/>
      <c r="I66" s="23"/>
      <c r="J66" s="30"/>
      <c r="K66" s="21"/>
      <c r="L66" s="22"/>
      <c r="M66" s="23"/>
      <c r="N66" s="30"/>
      <c r="O66" s="21"/>
      <c r="P66" s="22"/>
      <c r="Q66" s="23"/>
      <c r="R66" s="30"/>
      <c r="S66" s="21"/>
      <c r="T66" s="22"/>
      <c r="U66" s="23"/>
      <c r="V66" s="30"/>
      <c r="W66" s="21"/>
      <c r="X66" s="22"/>
      <c r="Y66" s="23"/>
      <c r="Z66" s="30"/>
      <c r="AA66" s="21"/>
      <c r="AB66" s="22"/>
      <c r="AC66" s="23"/>
      <c r="AD66" s="30"/>
      <c r="AE66" s="51" t="str">
        <f t="shared" si="1"/>
        <v/>
      </c>
      <c r="AF66" s="51" t="str">
        <f t="shared" si="7"/>
        <v/>
      </c>
      <c r="AG66" s="51" t="str">
        <f t="shared" si="2"/>
        <v/>
      </c>
      <c r="AH66" s="51" t="str">
        <f t="shared" si="3"/>
        <v/>
      </c>
      <c r="AI66" s="51" t="str">
        <f t="shared" si="4"/>
        <v/>
      </c>
      <c r="AJ66" s="51" t="str">
        <f t="shared" si="5"/>
        <v/>
      </c>
      <c r="AK66" s="51" t="str">
        <f t="shared" si="6"/>
        <v/>
      </c>
    </row>
    <row r="67" spans="1:37" ht="20.100000000000001" customHeight="1" x14ac:dyDescent="0.2">
      <c r="A67" s="159"/>
      <c r="B67" s="20">
        <v>7</v>
      </c>
      <c r="C67" s="21"/>
      <c r="D67" s="22"/>
      <c r="E67" s="23"/>
      <c r="F67" s="30"/>
      <c r="G67" s="21"/>
      <c r="H67" s="22"/>
      <c r="I67" s="23"/>
      <c r="J67" s="30"/>
      <c r="K67" s="21"/>
      <c r="L67" s="22"/>
      <c r="M67" s="23"/>
      <c r="N67" s="30"/>
      <c r="O67" s="21"/>
      <c r="P67" s="22"/>
      <c r="Q67" s="23"/>
      <c r="R67" s="30"/>
      <c r="S67" s="21"/>
      <c r="T67" s="22"/>
      <c r="U67" s="23"/>
      <c r="V67" s="30"/>
      <c r="W67" s="21"/>
      <c r="X67" s="22"/>
      <c r="Y67" s="23"/>
      <c r="Z67" s="30"/>
      <c r="AA67" s="21"/>
      <c r="AB67" s="22"/>
      <c r="AC67" s="23"/>
      <c r="AD67" s="30"/>
      <c r="AE67" s="51" t="str">
        <f t="shared" si="1"/>
        <v/>
      </c>
      <c r="AF67" s="51" t="str">
        <f t="shared" si="7"/>
        <v/>
      </c>
      <c r="AG67" s="51" t="str">
        <f t="shared" si="2"/>
        <v/>
      </c>
      <c r="AH67" s="51" t="str">
        <f t="shared" si="3"/>
        <v/>
      </c>
      <c r="AI67" s="51" t="str">
        <f t="shared" si="4"/>
        <v/>
      </c>
      <c r="AJ67" s="51" t="str">
        <f t="shared" si="5"/>
        <v/>
      </c>
      <c r="AK67" s="51" t="str">
        <f t="shared" si="6"/>
        <v/>
      </c>
    </row>
    <row r="68" spans="1:37" ht="20.100000000000001" customHeight="1" x14ac:dyDescent="0.2">
      <c r="A68" s="159"/>
      <c r="B68" s="20">
        <v>8</v>
      </c>
      <c r="C68" s="21"/>
      <c r="D68" s="22"/>
      <c r="E68" s="23"/>
      <c r="F68" s="30"/>
      <c r="G68" s="21"/>
      <c r="H68" s="22"/>
      <c r="I68" s="23"/>
      <c r="J68" s="30"/>
      <c r="K68" s="21"/>
      <c r="L68" s="22"/>
      <c r="M68" s="23"/>
      <c r="N68" s="30"/>
      <c r="O68" s="21"/>
      <c r="P68" s="22"/>
      <c r="Q68" s="23"/>
      <c r="R68" s="30"/>
      <c r="S68" s="21"/>
      <c r="T68" s="22"/>
      <c r="U68" s="23"/>
      <c r="V68" s="30"/>
      <c r="W68" s="21"/>
      <c r="X68" s="22"/>
      <c r="Y68" s="23"/>
      <c r="Z68" s="30"/>
      <c r="AA68" s="21"/>
      <c r="AB68" s="22"/>
      <c r="AC68" s="23"/>
      <c r="AD68" s="30"/>
      <c r="AE68" s="51" t="str">
        <f t="shared" si="1"/>
        <v/>
      </c>
      <c r="AF68" s="51" t="str">
        <f t="shared" si="7"/>
        <v/>
      </c>
      <c r="AG68" s="51" t="str">
        <f t="shared" si="2"/>
        <v/>
      </c>
      <c r="AH68" s="51" t="str">
        <f t="shared" si="3"/>
        <v/>
      </c>
      <c r="AI68" s="51" t="str">
        <f t="shared" si="4"/>
        <v/>
      </c>
      <c r="AJ68" s="51" t="str">
        <f t="shared" si="5"/>
        <v/>
      </c>
      <c r="AK68" s="51" t="str">
        <f t="shared" si="6"/>
        <v/>
      </c>
    </row>
    <row r="69" spans="1:37" ht="20.100000000000001" customHeight="1" x14ac:dyDescent="0.2">
      <c r="A69" s="159"/>
      <c r="B69" s="20">
        <v>9</v>
      </c>
      <c r="C69" s="21"/>
      <c r="D69" s="22"/>
      <c r="E69" s="23"/>
      <c r="F69" s="30"/>
      <c r="G69" s="21"/>
      <c r="H69" s="22"/>
      <c r="I69" s="23"/>
      <c r="J69" s="30"/>
      <c r="K69" s="21"/>
      <c r="L69" s="22"/>
      <c r="M69" s="23"/>
      <c r="N69" s="30"/>
      <c r="O69" s="21"/>
      <c r="P69" s="22"/>
      <c r="Q69" s="23"/>
      <c r="R69" s="30"/>
      <c r="S69" s="21"/>
      <c r="T69" s="22"/>
      <c r="U69" s="23"/>
      <c r="V69" s="30"/>
      <c r="W69" s="21"/>
      <c r="X69" s="22"/>
      <c r="Y69" s="23"/>
      <c r="Z69" s="30"/>
      <c r="AA69" s="21"/>
      <c r="AB69" s="22"/>
      <c r="AC69" s="23"/>
      <c r="AD69" s="30"/>
      <c r="AE69" s="51" t="str">
        <f t="shared" si="1"/>
        <v/>
      </c>
      <c r="AF69" s="51" t="str">
        <f t="shared" si="7"/>
        <v/>
      </c>
      <c r="AG69" s="51" t="str">
        <f t="shared" si="2"/>
        <v/>
      </c>
      <c r="AH69" s="51" t="str">
        <f t="shared" si="3"/>
        <v/>
      </c>
      <c r="AI69" s="51" t="str">
        <f t="shared" si="4"/>
        <v/>
      </c>
      <c r="AJ69" s="51" t="str">
        <f t="shared" si="5"/>
        <v/>
      </c>
      <c r="AK69" s="51" t="str">
        <f t="shared" si="6"/>
        <v/>
      </c>
    </row>
    <row r="70" spans="1:37" ht="20.100000000000001" customHeight="1" thickBot="1" x14ac:dyDescent="0.25">
      <c r="A70" s="160"/>
      <c r="B70" s="24">
        <v>10</v>
      </c>
      <c r="C70" s="25"/>
      <c r="D70" s="26"/>
      <c r="E70" s="27"/>
      <c r="F70" s="28"/>
      <c r="G70" s="25"/>
      <c r="H70" s="26"/>
      <c r="I70" s="27"/>
      <c r="J70" s="28"/>
      <c r="K70" s="25"/>
      <c r="L70" s="26"/>
      <c r="M70" s="27"/>
      <c r="N70" s="28"/>
      <c r="O70" s="25"/>
      <c r="P70" s="26"/>
      <c r="Q70" s="27"/>
      <c r="R70" s="28"/>
      <c r="S70" s="25"/>
      <c r="T70" s="26"/>
      <c r="U70" s="27"/>
      <c r="V70" s="28"/>
      <c r="W70" s="25"/>
      <c r="X70" s="26"/>
      <c r="Y70" s="27"/>
      <c r="Z70" s="28"/>
      <c r="AA70" s="25"/>
      <c r="AB70" s="26"/>
      <c r="AC70" s="27"/>
      <c r="AD70" s="28"/>
      <c r="AE70" s="52" t="str">
        <f t="shared" si="1"/>
        <v/>
      </c>
      <c r="AF70" s="52" t="str">
        <f t="shared" si="7"/>
        <v/>
      </c>
      <c r="AG70" s="52" t="str">
        <f t="shared" si="2"/>
        <v/>
      </c>
      <c r="AH70" s="52" t="str">
        <f t="shared" si="3"/>
        <v/>
      </c>
      <c r="AI70" s="52" t="str">
        <f t="shared" si="4"/>
        <v/>
      </c>
      <c r="AJ70" s="52" t="str">
        <f t="shared" si="5"/>
        <v/>
      </c>
      <c r="AK70" s="52" t="str">
        <f t="shared" si="6"/>
        <v/>
      </c>
    </row>
    <row r="71" spans="1:37" ht="20.100000000000001" customHeight="1" x14ac:dyDescent="0.2">
      <c r="A71" s="158">
        <v>7</v>
      </c>
      <c r="B71" s="16">
        <v>1</v>
      </c>
      <c r="C71" s="17"/>
      <c r="D71" s="18"/>
      <c r="E71" s="19"/>
      <c r="F71" s="149"/>
      <c r="G71" s="17"/>
      <c r="H71" s="18"/>
      <c r="I71" s="19"/>
      <c r="J71" s="149"/>
      <c r="K71" s="17"/>
      <c r="L71" s="18"/>
      <c r="M71" s="19"/>
      <c r="N71" s="149"/>
      <c r="O71" s="17"/>
      <c r="P71" s="18"/>
      <c r="Q71" s="19"/>
      <c r="R71" s="149"/>
      <c r="S71" s="17"/>
      <c r="T71" s="18"/>
      <c r="U71" s="19"/>
      <c r="V71" s="149"/>
      <c r="W71" s="17"/>
      <c r="X71" s="18"/>
      <c r="Y71" s="19"/>
      <c r="Z71" s="149"/>
      <c r="AA71" s="17"/>
      <c r="AB71" s="18"/>
      <c r="AC71" s="19"/>
      <c r="AD71" s="149"/>
      <c r="AE71" s="50" t="str">
        <f t="shared" si="1"/>
        <v/>
      </c>
      <c r="AF71" s="50" t="str">
        <f t="shared" si="7"/>
        <v/>
      </c>
      <c r="AG71" s="50" t="str">
        <f t="shared" si="2"/>
        <v/>
      </c>
      <c r="AH71" s="50" t="str">
        <f t="shared" si="3"/>
        <v/>
      </c>
      <c r="AI71" s="50" t="str">
        <f t="shared" si="4"/>
        <v/>
      </c>
      <c r="AJ71" s="50" t="str">
        <f t="shared" si="5"/>
        <v/>
      </c>
      <c r="AK71" s="50" t="str">
        <f t="shared" si="6"/>
        <v/>
      </c>
    </row>
    <row r="72" spans="1:37" ht="20.100000000000001" customHeight="1" x14ac:dyDescent="0.2">
      <c r="A72" s="159"/>
      <c r="B72" s="20">
        <v>2</v>
      </c>
      <c r="C72" s="21"/>
      <c r="D72" s="22"/>
      <c r="E72" s="23"/>
      <c r="F72" s="30"/>
      <c r="G72" s="21"/>
      <c r="H72" s="22"/>
      <c r="I72" s="23"/>
      <c r="J72" s="30"/>
      <c r="K72" s="21"/>
      <c r="L72" s="22"/>
      <c r="M72" s="23"/>
      <c r="N72" s="30"/>
      <c r="O72" s="21"/>
      <c r="P72" s="22"/>
      <c r="Q72" s="23"/>
      <c r="R72" s="30"/>
      <c r="S72" s="21"/>
      <c r="T72" s="22"/>
      <c r="U72" s="23"/>
      <c r="V72" s="30"/>
      <c r="W72" s="21"/>
      <c r="X72" s="22"/>
      <c r="Y72" s="23"/>
      <c r="Z72" s="30"/>
      <c r="AA72" s="21"/>
      <c r="AB72" s="22"/>
      <c r="AC72" s="23"/>
      <c r="AD72" s="30"/>
      <c r="AE72" s="51" t="str">
        <f t="shared" si="1"/>
        <v/>
      </c>
      <c r="AF72" s="51" t="str">
        <f t="shared" si="7"/>
        <v/>
      </c>
      <c r="AG72" s="51" t="str">
        <f t="shared" si="2"/>
        <v/>
      </c>
      <c r="AH72" s="51" t="str">
        <f t="shared" si="3"/>
        <v/>
      </c>
      <c r="AI72" s="51" t="str">
        <f t="shared" si="4"/>
        <v/>
      </c>
      <c r="AJ72" s="51" t="str">
        <f t="shared" si="5"/>
        <v/>
      </c>
      <c r="AK72" s="51" t="str">
        <f t="shared" si="6"/>
        <v/>
      </c>
    </row>
    <row r="73" spans="1:37" ht="20.100000000000001" customHeight="1" x14ac:dyDescent="0.2">
      <c r="A73" s="159"/>
      <c r="B73" s="20">
        <v>3</v>
      </c>
      <c r="C73" s="21"/>
      <c r="D73" s="22"/>
      <c r="E73" s="23"/>
      <c r="F73" s="30"/>
      <c r="G73" s="21"/>
      <c r="H73" s="22"/>
      <c r="I73" s="23"/>
      <c r="J73" s="30"/>
      <c r="K73" s="21"/>
      <c r="L73" s="22"/>
      <c r="M73" s="23"/>
      <c r="N73" s="30"/>
      <c r="O73" s="21"/>
      <c r="P73" s="22"/>
      <c r="Q73" s="23"/>
      <c r="R73" s="30"/>
      <c r="S73" s="21"/>
      <c r="T73" s="22"/>
      <c r="U73" s="23"/>
      <c r="V73" s="30"/>
      <c r="W73" s="21"/>
      <c r="X73" s="22"/>
      <c r="Y73" s="23"/>
      <c r="Z73" s="30"/>
      <c r="AA73" s="21"/>
      <c r="AB73" s="22"/>
      <c r="AC73" s="23"/>
      <c r="AD73" s="30"/>
      <c r="AE73" s="51" t="str">
        <f t="shared" si="1"/>
        <v/>
      </c>
      <c r="AF73" s="51" t="str">
        <f t="shared" si="7"/>
        <v/>
      </c>
      <c r="AG73" s="51" t="str">
        <f t="shared" si="2"/>
        <v/>
      </c>
      <c r="AH73" s="51" t="str">
        <f t="shared" si="3"/>
        <v/>
      </c>
      <c r="AI73" s="51" t="str">
        <f t="shared" si="4"/>
        <v/>
      </c>
      <c r="AJ73" s="51" t="str">
        <f t="shared" si="5"/>
        <v/>
      </c>
      <c r="AK73" s="51" t="str">
        <f t="shared" si="6"/>
        <v/>
      </c>
    </row>
    <row r="74" spans="1:37" ht="20.100000000000001" customHeight="1" x14ac:dyDescent="0.2">
      <c r="A74" s="159"/>
      <c r="B74" s="20">
        <v>4</v>
      </c>
      <c r="C74" s="21"/>
      <c r="D74" s="22"/>
      <c r="E74" s="23"/>
      <c r="F74" s="30"/>
      <c r="G74" s="21"/>
      <c r="H74" s="22"/>
      <c r="I74" s="23"/>
      <c r="J74" s="30"/>
      <c r="K74" s="21"/>
      <c r="L74" s="22"/>
      <c r="M74" s="23"/>
      <c r="N74" s="30"/>
      <c r="O74" s="21"/>
      <c r="P74" s="22"/>
      <c r="Q74" s="23"/>
      <c r="R74" s="30"/>
      <c r="S74" s="21"/>
      <c r="T74" s="22"/>
      <c r="U74" s="23"/>
      <c r="V74" s="30"/>
      <c r="W74" s="21"/>
      <c r="X74" s="22"/>
      <c r="Y74" s="23"/>
      <c r="Z74" s="30"/>
      <c r="AA74" s="21"/>
      <c r="AB74" s="22"/>
      <c r="AC74" s="23"/>
      <c r="AD74" s="30"/>
      <c r="AE74" s="51" t="str">
        <f t="shared" si="1"/>
        <v/>
      </c>
      <c r="AF74" s="51" t="str">
        <f t="shared" si="7"/>
        <v/>
      </c>
      <c r="AG74" s="51" t="str">
        <f t="shared" si="2"/>
        <v/>
      </c>
      <c r="AH74" s="51" t="str">
        <f t="shared" si="3"/>
        <v/>
      </c>
      <c r="AI74" s="51" t="str">
        <f t="shared" si="4"/>
        <v/>
      </c>
      <c r="AJ74" s="51" t="str">
        <f t="shared" si="5"/>
        <v/>
      </c>
      <c r="AK74" s="51" t="str">
        <f t="shared" si="6"/>
        <v/>
      </c>
    </row>
    <row r="75" spans="1:37" ht="20.100000000000001" customHeight="1" x14ac:dyDescent="0.2">
      <c r="A75" s="159"/>
      <c r="B75" s="20">
        <v>5</v>
      </c>
      <c r="C75" s="21"/>
      <c r="D75" s="22"/>
      <c r="E75" s="23"/>
      <c r="F75" s="30"/>
      <c r="G75" s="21"/>
      <c r="H75" s="22"/>
      <c r="I75" s="23"/>
      <c r="J75" s="30"/>
      <c r="K75" s="21"/>
      <c r="L75" s="22"/>
      <c r="M75" s="23"/>
      <c r="N75" s="30"/>
      <c r="O75" s="21"/>
      <c r="P75" s="22"/>
      <c r="Q75" s="23"/>
      <c r="R75" s="30"/>
      <c r="S75" s="21"/>
      <c r="T75" s="22"/>
      <c r="U75" s="23"/>
      <c r="V75" s="30"/>
      <c r="W75" s="21"/>
      <c r="X75" s="22"/>
      <c r="Y75" s="23"/>
      <c r="Z75" s="30"/>
      <c r="AA75" s="21"/>
      <c r="AB75" s="22"/>
      <c r="AC75" s="23"/>
      <c r="AD75" s="30"/>
      <c r="AE75" s="51" t="str">
        <f t="shared" si="1"/>
        <v/>
      </c>
      <c r="AF75" s="51" t="str">
        <f t="shared" ref="AF75:AF110" si="8">IF((G75+J75)&gt;0,1,"")</f>
        <v/>
      </c>
      <c r="AG75" s="51" t="str">
        <f t="shared" si="2"/>
        <v/>
      </c>
      <c r="AH75" s="51" t="str">
        <f t="shared" si="3"/>
        <v/>
      </c>
      <c r="AI75" s="51" t="str">
        <f t="shared" si="4"/>
        <v/>
      </c>
      <c r="AJ75" s="51" t="str">
        <f t="shared" si="5"/>
        <v/>
      </c>
      <c r="AK75" s="51" t="str">
        <f t="shared" si="6"/>
        <v/>
      </c>
    </row>
    <row r="76" spans="1:37" ht="20.100000000000001" customHeight="1" x14ac:dyDescent="0.2">
      <c r="A76" s="159"/>
      <c r="B76" s="20">
        <v>6</v>
      </c>
      <c r="C76" s="21"/>
      <c r="D76" s="22"/>
      <c r="E76" s="23"/>
      <c r="F76" s="30"/>
      <c r="G76" s="21"/>
      <c r="H76" s="22"/>
      <c r="I76" s="23"/>
      <c r="J76" s="30"/>
      <c r="K76" s="21"/>
      <c r="L76" s="22"/>
      <c r="M76" s="23"/>
      <c r="N76" s="30"/>
      <c r="O76" s="21"/>
      <c r="P76" s="22"/>
      <c r="Q76" s="23"/>
      <c r="R76" s="30"/>
      <c r="S76" s="21"/>
      <c r="T76" s="22"/>
      <c r="U76" s="23"/>
      <c r="V76" s="30"/>
      <c r="W76" s="21"/>
      <c r="X76" s="22"/>
      <c r="Y76" s="23"/>
      <c r="Z76" s="30"/>
      <c r="AA76" s="21"/>
      <c r="AB76" s="22"/>
      <c r="AC76" s="23"/>
      <c r="AD76" s="30"/>
      <c r="AE76" s="51" t="str">
        <f t="shared" ref="AE76:AE110" si="9">IF((C76+F76)&gt;0,1,"")</f>
        <v/>
      </c>
      <c r="AF76" s="51" t="str">
        <f t="shared" si="8"/>
        <v/>
      </c>
      <c r="AG76" s="51" t="str">
        <f t="shared" ref="AG76:AG110" si="10">IF((K76+N76)&gt;0,1,"")</f>
        <v/>
      </c>
      <c r="AH76" s="51" t="str">
        <f t="shared" ref="AH76:AH110" si="11">IF((O76+R76)&gt;0,1,"")</f>
        <v/>
      </c>
      <c r="AI76" s="51" t="str">
        <f t="shared" ref="AI76:AI110" si="12">IF((S76+V76)&gt;0,1,"")</f>
        <v/>
      </c>
      <c r="AJ76" s="51" t="str">
        <f t="shared" ref="AJ76:AJ110" si="13">IF((W76+Z76)&gt;0,1,"")</f>
        <v/>
      </c>
      <c r="AK76" s="51" t="str">
        <f t="shared" ref="AK76:AK110" si="14">IF((AA76+AD76)&gt;0,1,"")</f>
        <v/>
      </c>
    </row>
    <row r="77" spans="1:37" ht="20.100000000000001" customHeight="1" x14ac:dyDescent="0.2">
      <c r="A77" s="159"/>
      <c r="B77" s="20">
        <v>7</v>
      </c>
      <c r="C77" s="21"/>
      <c r="D77" s="22"/>
      <c r="E77" s="23"/>
      <c r="F77" s="30"/>
      <c r="G77" s="21"/>
      <c r="H77" s="22"/>
      <c r="I77" s="23"/>
      <c r="J77" s="30"/>
      <c r="K77" s="21"/>
      <c r="L77" s="22"/>
      <c r="M77" s="23"/>
      <c r="N77" s="30"/>
      <c r="O77" s="21"/>
      <c r="P77" s="22"/>
      <c r="Q77" s="23"/>
      <c r="R77" s="30"/>
      <c r="S77" s="21"/>
      <c r="T77" s="22"/>
      <c r="U77" s="23"/>
      <c r="V77" s="30"/>
      <c r="W77" s="21"/>
      <c r="X77" s="22"/>
      <c r="Y77" s="23"/>
      <c r="Z77" s="30"/>
      <c r="AA77" s="21"/>
      <c r="AB77" s="22"/>
      <c r="AC77" s="23"/>
      <c r="AD77" s="30"/>
      <c r="AE77" s="51" t="str">
        <f t="shared" si="9"/>
        <v/>
      </c>
      <c r="AF77" s="51" t="str">
        <f t="shared" si="8"/>
        <v/>
      </c>
      <c r="AG77" s="51" t="str">
        <f t="shared" si="10"/>
        <v/>
      </c>
      <c r="AH77" s="51" t="str">
        <f t="shared" si="11"/>
        <v/>
      </c>
      <c r="AI77" s="51" t="str">
        <f t="shared" si="12"/>
        <v/>
      </c>
      <c r="AJ77" s="51" t="str">
        <f t="shared" si="13"/>
        <v/>
      </c>
      <c r="AK77" s="51" t="str">
        <f t="shared" si="14"/>
        <v/>
      </c>
    </row>
    <row r="78" spans="1:37" ht="20.100000000000001" customHeight="1" x14ac:dyDescent="0.2">
      <c r="A78" s="159"/>
      <c r="B78" s="20">
        <v>8</v>
      </c>
      <c r="C78" s="21"/>
      <c r="D78" s="22"/>
      <c r="E78" s="23"/>
      <c r="F78" s="30"/>
      <c r="G78" s="21"/>
      <c r="H78" s="22"/>
      <c r="I78" s="23"/>
      <c r="J78" s="30"/>
      <c r="K78" s="21"/>
      <c r="L78" s="22"/>
      <c r="M78" s="23"/>
      <c r="N78" s="30"/>
      <c r="O78" s="21"/>
      <c r="P78" s="22"/>
      <c r="Q78" s="23"/>
      <c r="R78" s="30"/>
      <c r="S78" s="21"/>
      <c r="T78" s="22"/>
      <c r="U78" s="23"/>
      <c r="V78" s="30"/>
      <c r="W78" s="21"/>
      <c r="X78" s="22"/>
      <c r="Y78" s="23"/>
      <c r="Z78" s="30"/>
      <c r="AA78" s="21"/>
      <c r="AB78" s="22"/>
      <c r="AC78" s="23"/>
      <c r="AD78" s="30"/>
      <c r="AE78" s="51" t="str">
        <f t="shared" si="9"/>
        <v/>
      </c>
      <c r="AF78" s="51" t="str">
        <f t="shared" si="8"/>
        <v/>
      </c>
      <c r="AG78" s="51" t="str">
        <f t="shared" si="10"/>
        <v/>
      </c>
      <c r="AH78" s="51" t="str">
        <f t="shared" si="11"/>
        <v/>
      </c>
      <c r="AI78" s="51" t="str">
        <f t="shared" si="12"/>
        <v/>
      </c>
      <c r="AJ78" s="51" t="str">
        <f t="shared" si="13"/>
        <v/>
      </c>
      <c r="AK78" s="51" t="str">
        <f t="shared" si="14"/>
        <v/>
      </c>
    </row>
    <row r="79" spans="1:37" ht="20.100000000000001" customHeight="1" x14ac:dyDescent="0.2">
      <c r="A79" s="159"/>
      <c r="B79" s="20">
        <v>9</v>
      </c>
      <c r="C79" s="21"/>
      <c r="D79" s="22"/>
      <c r="E79" s="23"/>
      <c r="F79" s="30"/>
      <c r="G79" s="21"/>
      <c r="H79" s="22"/>
      <c r="I79" s="23"/>
      <c r="J79" s="30"/>
      <c r="K79" s="21"/>
      <c r="L79" s="22"/>
      <c r="M79" s="23"/>
      <c r="N79" s="30"/>
      <c r="O79" s="21"/>
      <c r="P79" s="22"/>
      <c r="Q79" s="23"/>
      <c r="R79" s="30"/>
      <c r="S79" s="21"/>
      <c r="T79" s="22"/>
      <c r="U79" s="23"/>
      <c r="V79" s="30"/>
      <c r="W79" s="21"/>
      <c r="X79" s="22"/>
      <c r="Y79" s="23"/>
      <c r="Z79" s="30"/>
      <c r="AA79" s="21"/>
      <c r="AB79" s="22"/>
      <c r="AC79" s="23"/>
      <c r="AD79" s="30"/>
      <c r="AE79" s="51" t="str">
        <f t="shared" si="9"/>
        <v/>
      </c>
      <c r="AF79" s="51" t="str">
        <f t="shared" si="8"/>
        <v/>
      </c>
      <c r="AG79" s="51" t="str">
        <f t="shared" si="10"/>
        <v/>
      </c>
      <c r="AH79" s="51" t="str">
        <f t="shared" si="11"/>
        <v/>
      </c>
      <c r="AI79" s="51" t="str">
        <f t="shared" si="12"/>
        <v/>
      </c>
      <c r="AJ79" s="51" t="str">
        <f t="shared" si="13"/>
        <v/>
      </c>
      <c r="AK79" s="51" t="str">
        <f t="shared" si="14"/>
        <v/>
      </c>
    </row>
    <row r="80" spans="1:37" ht="20.100000000000001" customHeight="1" thickBot="1" x14ac:dyDescent="0.25">
      <c r="A80" s="160"/>
      <c r="B80" s="24">
        <v>10</v>
      </c>
      <c r="C80" s="25"/>
      <c r="D80" s="26"/>
      <c r="E80" s="27"/>
      <c r="F80" s="28"/>
      <c r="G80" s="25"/>
      <c r="H80" s="26"/>
      <c r="I80" s="27"/>
      <c r="J80" s="28"/>
      <c r="K80" s="25"/>
      <c r="L80" s="26"/>
      <c r="M80" s="27"/>
      <c r="N80" s="28"/>
      <c r="O80" s="25"/>
      <c r="P80" s="26"/>
      <c r="Q80" s="27"/>
      <c r="R80" s="28"/>
      <c r="S80" s="25"/>
      <c r="T80" s="26"/>
      <c r="U80" s="27"/>
      <c r="V80" s="28"/>
      <c r="W80" s="25"/>
      <c r="X80" s="26"/>
      <c r="Y80" s="27"/>
      <c r="Z80" s="28"/>
      <c r="AA80" s="25"/>
      <c r="AB80" s="26"/>
      <c r="AC80" s="27"/>
      <c r="AD80" s="28"/>
      <c r="AE80" s="52" t="str">
        <f t="shared" si="9"/>
        <v/>
      </c>
      <c r="AF80" s="52" t="str">
        <f t="shared" si="8"/>
        <v/>
      </c>
      <c r="AG80" s="52" t="str">
        <f t="shared" si="10"/>
        <v/>
      </c>
      <c r="AH80" s="52" t="str">
        <f t="shared" si="11"/>
        <v/>
      </c>
      <c r="AI80" s="52" t="str">
        <f t="shared" si="12"/>
        <v/>
      </c>
      <c r="AJ80" s="52" t="str">
        <f t="shared" si="13"/>
        <v/>
      </c>
      <c r="AK80" s="52" t="str">
        <f t="shared" si="14"/>
        <v/>
      </c>
    </row>
    <row r="81" spans="1:37" ht="20.100000000000001" customHeight="1" x14ac:dyDescent="0.2">
      <c r="A81" s="158">
        <v>8</v>
      </c>
      <c r="B81" s="16">
        <v>1</v>
      </c>
      <c r="C81" s="17"/>
      <c r="D81" s="18"/>
      <c r="E81" s="19"/>
      <c r="F81" s="149"/>
      <c r="G81" s="17"/>
      <c r="H81" s="18"/>
      <c r="I81" s="19"/>
      <c r="J81" s="149"/>
      <c r="K81" s="17"/>
      <c r="L81" s="18"/>
      <c r="M81" s="19"/>
      <c r="N81" s="149"/>
      <c r="O81" s="17"/>
      <c r="P81" s="18"/>
      <c r="Q81" s="19"/>
      <c r="R81" s="149"/>
      <c r="S81" s="17"/>
      <c r="T81" s="18"/>
      <c r="U81" s="19"/>
      <c r="V81" s="149"/>
      <c r="W81" s="17"/>
      <c r="X81" s="18"/>
      <c r="Y81" s="19"/>
      <c r="Z81" s="149"/>
      <c r="AA81" s="17"/>
      <c r="AB81" s="18"/>
      <c r="AC81" s="19"/>
      <c r="AD81" s="149"/>
      <c r="AE81" s="50" t="str">
        <f t="shared" si="9"/>
        <v/>
      </c>
      <c r="AF81" s="50" t="str">
        <f t="shared" si="8"/>
        <v/>
      </c>
      <c r="AG81" s="50" t="str">
        <f t="shared" si="10"/>
        <v/>
      </c>
      <c r="AH81" s="50" t="str">
        <f t="shared" si="11"/>
        <v/>
      </c>
      <c r="AI81" s="50" t="str">
        <f t="shared" si="12"/>
        <v/>
      </c>
      <c r="AJ81" s="50" t="str">
        <f t="shared" si="13"/>
        <v/>
      </c>
      <c r="AK81" s="50" t="str">
        <f t="shared" si="14"/>
        <v/>
      </c>
    </row>
    <row r="82" spans="1:37" ht="20.100000000000001" customHeight="1" x14ac:dyDescent="0.2">
      <c r="A82" s="159"/>
      <c r="B82" s="20">
        <v>2</v>
      </c>
      <c r="C82" s="21"/>
      <c r="D82" s="22"/>
      <c r="E82" s="23"/>
      <c r="F82" s="30"/>
      <c r="G82" s="21"/>
      <c r="H82" s="22"/>
      <c r="I82" s="23"/>
      <c r="J82" s="30"/>
      <c r="K82" s="21"/>
      <c r="L82" s="22"/>
      <c r="M82" s="23"/>
      <c r="N82" s="30"/>
      <c r="O82" s="21"/>
      <c r="P82" s="22"/>
      <c r="Q82" s="23"/>
      <c r="R82" s="30"/>
      <c r="S82" s="21"/>
      <c r="T82" s="22"/>
      <c r="U82" s="23"/>
      <c r="V82" s="30"/>
      <c r="W82" s="21"/>
      <c r="X82" s="22"/>
      <c r="Y82" s="23"/>
      <c r="Z82" s="30"/>
      <c r="AA82" s="21"/>
      <c r="AB82" s="22"/>
      <c r="AC82" s="23"/>
      <c r="AD82" s="30"/>
      <c r="AE82" s="51" t="str">
        <f t="shared" si="9"/>
        <v/>
      </c>
      <c r="AF82" s="51" t="str">
        <f t="shared" si="8"/>
        <v/>
      </c>
      <c r="AG82" s="51" t="str">
        <f t="shared" si="10"/>
        <v/>
      </c>
      <c r="AH82" s="51" t="str">
        <f t="shared" si="11"/>
        <v/>
      </c>
      <c r="AI82" s="51" t="str">
        <f t="shared" si="12"/>
        <v/>
      </c>
      <c r="AJ82" s="51" t="str">
        <f t="shared" si="13"/>
        <v/>
      </c>
      <c r="AK82" s="51" t="str">
        <f t="shared" si="14"/>
        <v/>
      </c>
    </row>
    <row r="83" spans="1:37" ht="20.100000000000001" customHeight="1" x14ac:dyDescent="0.2">
      <c r="A83" s="159"/>
      <c r="B83" s="20">
        <v>3</v>
      </c>
      <c r="C83" s="21"/>
      <c r="D83" s="22"/>
      <c r="E83" s="23"/>
      <c r="F83" s="30"/>
      <c r="G83" s="21"/>
      <c r="H83" s="22"/>
      <c r="I83" s="23"/>
      <c r="J83" s="30"/>
      <c r="K83" s="21"/>
      <c r="L83" s="22"/>
      <c r="M83" s="23"/>
      <c r="N83" s="30"/>
      <c r="O83" s="21"/>
      <c r="P83" s="22"/>
      <c r="Q83" s="23"/>
      <c r="R83" s="30"/>
      <c r="S83" s="21"/>
      <c r="T83" s="22"/>
      <c r="U83" s="23"/>
      <c r="V83" s="30"/>
      <c r="W83" s="21"/>
      <c r="X83" s="22"/>
      <c r="Y83" s="23"/>
      <c r="Z83" s="30"/>
      <c r="AA83" s="21"/>
      <c r="AB83" s="22"/>
      <c r="AC83" s="23"/>
      <c r="AD83" s="30"/>
      <c r="AE83" s="51" t="str">
        <f t="shared" si="9"/>
        <v/>
      </c>
      <c r="AF83" s="51" t="str">
        <f t="shared" si="8"/>
        <v/>
      </c>
      <c r="AG83" s="51" t="str">
        <f t="shared" si="10"/>
        <v/>
      </c>
      <c r="AH83" s="51" t="str">
        <f t="shared" si="11"/>
        <v/>
      </c>
      <c r="AI83" s="51" t="str">
        <f t="shared" si="12"/>
        <v/>
      </c>
      <c r="AJ83" s="51" t="str">
        <f t="shared" si="13"/>
        <v/>
      </c>
      <c r="AK83" s="51" t="str">
        <f t="shared" si="14"/>
        <v/>
      </c>
    </row>
    <row r="84" spans="1:37" ht="20.100000000000001" customHeight="1" x14ac:dyDescent="0.2">
      <c r="A84" s="159"/>
      <c r="B84" s="20">
        <v>4</v>
      </c>
      <c r="C84" s="21"/>
      <c r="D84" s="22"/>
      <c r="E84" s="23"/>
      <c r="F84" s="30"/>
      <c r="G84" s="21"/>
      <c r="H84" s="22"/>
      <c r="I84" s="23"/>
      <c r="J84" s="30"/>
      <c r="K84" s="21"/>
      <c r="L84" s="22"/>
      <c r="M84" s="23"/>
      <c r="N84" s="30"/>
      <c r="O84" s="21"/>
      <c r="P84" s="22"/>
      <c r="Q84" s="23"/>
      <c r="R84" s="30"/>
      <c r="S84" s="21"/>
      <c r="T84" s="22"/>
      <c r="U84" s="23"/>
      <c r="V84" s="30"/>
      <c r="W84" s="21"/>
      <c r="X84" s="22"/>
      <c r="Y84" s="23"/>
      <c r="Z84" s="30"/>
      <c r="AA84" s="21"/>
      <c r="AB84" s="22"/>
      <c r="AC84" s="23"/>
      <c r="AD84" s="30"/>
      <c r="AE84" s="51" t="str">
        <f t="shared" si="9"/>
        <v/>
      </c>
      <c r="AF84" s="51" t="str">
        <f t="shared" si="8"/>
        <v/>
      </c>
      <c r="AG84" s="51" t="str">
        <f t="shared" si="10"/>
        <v/>
      </c>
      <c r="AH84" s="51" t="str">
        <f t="shared" si="11"/>
        <v/>
      </c>
      <c r="AI84" s="51" t="str">
        <f t="shared" si="12"/>
        <v/>
      </c>
      <c r="AJ84" s="51" t="str">
        <f t="shared" si="13"/>
        <v/>
      </c>
      <c r="AK84" s="51" t="str">
        <f t="shared" si="14"/>
        <v/>
      </c>
    </row>
    <row r="85" spans="1:37" ht="20.100000000000001" customHeight="1" x14ac:dyDescent="0.2">
      <c r="A85" s="159"/>
      <c r="B85" s="20">
        <v>5</v>
      </c>
      <c r="C85" s="21"/>
      <c r="D85" s="22"/>
      <c r="E85" s="23"/>
      <c r="F85" s="30"/>
      <c r="G85" s="21"/>
      <c r="H85" s="22"/>
      <c r="I85" s="23"/>
      <c r="J85" s="30"/>
      <c r="K85" s="21"/>
      <c r="L85" s="22"/>
      <c r="M85" s="23"/>
      <c r="N85" s="30"/>
      <c r="O85" s="21"/>
      <c r="P85" s="22"/>
      <c r="Q85" s="23"/>
      <c r="R85" s="30"/>
      <c r="S85" s="21"/>
      <c r="T85" s="22"/>
      <c r="U85" s="23"/>
      <c r="V85" s="30"/>
      <c r="W85" s="21"/>
      <c r="X85" s="22"/>
      <c r="Y85" s="23"/>
      <c r="Z85" s="30"/>
      <c r="AA85" s="21"/>
      <c r="AB85" s="22"/>
      <c r="AC85" s="23"/>
      <c r="AD85" s="30"/>
      <c r="AE85" s="51" t="str">
        <f t="shared" si="9"/>
        <v/>
      </c>
      <c r="AF85" s="51" t="str">
        <f t="shared" si="8"/>
        <v/>
      </c>
      <c r="AG85" s="51" t="str">
        <f t="shared" si="10"/>
        <v/>
      </c>
      <c r="AH85" s="51" t="str">
        <f t="shared" si="11"/>
        <v/>
      </c>
      <c r="AI85" s="51" t="str">
        <f t="shared" si="12"/>
        <v/>
      </c>
      <c r="AJ85" s="51" t="str">
        <f t="shared" si="13"/>
        <v/>
      </c>
      <c r="AK85" s="51" t="str">
        <f t="shared" si="14"/>
        <v/>
      </c>
    </row>
    <row r="86" spans="1:37" ht="20.100000000000001" customHeight="1" x14ac:dyDescent="0.2">
      <c r="A86" s="159"/>
      <c r="B86" s="20">
        <v>6</v>
      </c>
      <c r="C86" s="21"/>
      <c r="D86" s="22"/>
      <c r="E86" s="23"/>
      <c r="F86" s="30"/>
      <c r="G86" s="21"/>
      <c r="H86" s="22"/>
      <c r="I86" s="23"/>
      <c r="J86" s="30"/>
      <c r="K86" s="21"/>
      <c r="L86" s="22"/>
      <c r="M86" s="23"/>
      <c r="N86" s="30"/>
      <c r="O86" s="21"/>
      <c r="P86" s="22"/>
      <c r="Q86" s="23"/>
      <c r="R86" s="30"/>
      <c r="S86" s="21"/>
      <c r="T86" s="22"/>
      <c r="U86" s="23"/>
      <c r="V86" s="30"/>
      <c r="W86" s="21"/>
      <c r="X86" s="22"/>
      <c r="Y86" s="23"/>
      <c r="Z86" s="30"/>
      <c r="AA86" s="21"/>
      <c r="AB86" s="22"/>
      <c r="AC86" s="23"/>
      <c r="AD86" s="30"/>
      <c r="AE86" s="51" t="str">
        <f t="shared" si="9"/>
        <v/>
      </c>
      <c r="AF86" s="51" t="str">
        <f t="shared" si="8"/>
        <v/>
      </c>
      <c r="AG86" s="51" t="str">
        <f t="shared" si="10"/>
        <v/>
      </c>
      <c r="AH86" s="51" t="str">
        <f t="shared" si="11"/>
        <v/>
      </c>
      <c r="AI86" s="51" t="str">
        <f t="shared" si="12"/>
        <v/>
      </c>
      <c r="AJ86" s="51" t="str">
        <f t="shared" si="13"/>
        <v/>
      </c>
      <c r="AK86" s="51" t="str">
        <f t="shared" si="14"/>
        <v/>
      </c>
    </row>
    <row r="87" spans="1:37" ht="20.100000000000001" customHeight="1" x14ac:dyDescent="0.2">
      <c r="A87" s="159"/>
      <c r="B87" s="20">
        <v>7</v>
      </c>
      <c r="C87" s="21"/>
      <c r="D87" s="22"/>
      <c r="E87" s="23"/>
      <c r="F87" s="30"/>
      <c r="G87" s="21"/>
      <c r="H87" s="22"/>
      <c r="I87" s="23"/>
      <c r="J87" s="30"/>
      <c r="K87" s="21"/>
      <c r="L87" s="22"/>
      <c r="M87" s="23"/>
      <c r="N87" s="30"/>
      <c r="O87" s="21"/>
      <c r="P87" s="22"/>
      <c r="Q87" s="23"/>
      <c r="R87" s="30"/>
      <c r="S87" s="21"/>
      <c r="T87" s="22"/>
      <c r="U87" s="23"/>
      <c r="V87" s="30"/>
      <c r="W87" s="21"/>
      <c r="X87" s="22"/>
      <c r="Y87" s="23"/>
      <c r="Z87" s="30"/>
      <c r="AA87" s="21"/>
      <c r="AB87" s="22"/>
      <c r="AC87" s="23"/>
      <c r="AD87" s="30"/>
      <c r="AE87" s="51" t="str">
        <f t="shared" si="9"/>
        <v/>
      </c>
      <c r="AF87" s="51" t="str">
        <f t="shared" si="8"/>
        <v/>
      </c>
      <c r="AG87" s="51" t="str">
        <f t="shared" si="10"/>
        <v/>
      </c>
      <c r="AH87" s="51" t="str">
        <f t="shared" si="11"/>
        <v/>
      </c>
      <c r="AI87" s="51" t="str">
        <f t="shared" si="12"/>
        <v/>
      </c>
      <c r="AJ87" s="51" t="str">
        <f t="shared" si="13"/>
        <v/>
      </c>
      <c r="AK87" s="51" t="str">
        <f t="shared" si="14"/>
        <v/>
      </c>
    </row>
    <row r="88" spans="1:37" ht="20.100000000000001" customHeight="1" x14ac:dyDescent="0.2">
      <c r="A88" s="159"/>
      <c r="B88" s="20">
        <v>8</v>
      </c>
      <c r="C88" s="21"/>
      <c r="D88" s="22"/>
      <c r="E88" s="23"/>
      <c r="F88" s="30"/>
      <c r="G88" s="21"/>
      <c r="H88" s="22"/>
      <c r="I88" s="23"/>
      <c r="J88" s="30"/>
      <c r="K88" s="21"/>
      <c r="L88" s="22"/>
      <c r="M88" s="23"/>
      <c r="N88" s="30"/>
      <c r="O88" s="21"/>
      <c r="P88" s="22"/>
      <c r="Q88" s="23"/>
      <c r="R88" s="30"/>
      <c r="S88" s="21"/>
      <c r="T88" s="22"/>
      <c r="U88" s="23"/>
      <c r="V88" s="30"/>
      <c r="W88" s="21"/>
      <c r="X88" s="22"/>
      <c r="Y88" s="23"/>
      <c r="Z88" s="30"/>
      <c r="AA88" s="21"/>
      <c r="AB88" s="22"/>
      <c r="AC88" s="23"/>
      <c r="AD88" s="30"/>
      <c r="AE88" s="51" t="str">
        <f t="shared" si="9"/>
        <v/>
      </c>
      <c r="AF88" s="51" t="str">
        <f t="shared" si="8"/>
        <v/>
      </c>
      <c r="AG88" s="51" t="str">
        <f t="shared" si="10"/>
        <v/>
      </c>
      <c r="AH88" s="51" t="str">
        <f t="shared" si="11"/>
        <v/>
      </c>
      <c r="AI88" s="51" t="str">
        <f t="shared" si="12"/>
        <v/>
      </c>
      <c r="AJ88" s="51" t="str">
        <f t="shared" si="13"/>
        <v/>
      </c>
      <c r="AK88" s="51" t="str">
        <f t="shared" si="14"/>
        <v/>
      </c>
    </row>
    <row r="89" spans="1:37" ht="20.100000000000001" customHeight="1" x14ac:dyDescent="0.2">
      <c r="A89" s="159"/>
      <c r="B89" s="20">
        <v>9</v>
      </c>
      <c r="C89" s="21"/>
      <c r="D89" s="22"/>
      <c r="E89" s="23"/>
      <c r="F89" s="30"/>
      <c r="G89" s="21"/>
      <c r="H89" s="22"/>
      <c r="I89" s="23"/>
      <c r="J89" s="30"/>
      <c r="K89" s="21"/>
      <c r="L89" s="22"/>
      <c r="M89" s="23"/>
      <c r="N89" s="30"/>
      <c r="O89" s="21"/>
      <c r="P89" s="22"/>
      <c r="Q89" s="23"/>
      <c r="R89" s="30"/>
      <c r="S89" s="21"/>
      <c r="T89" s="22"/>
      <c r="U89" s="23"/>
      <c r="V89" s="30"/>
      <c r="W89" s="21"/>
      <c r="X89" s="22"/>
      <c r="Y89" s="23"/>
      <c r="Z89" s="30"/>
      <c r="AA89" s="21"/>
      <c r="AB89" s="22"/>
      <c r="AC89" s="23"/>
      <c r="AD89" s="30"/>
      <c r="AE89" s="51" t="str">
        <f t="shared" si="9"/>
        <v/>
      </c>
      <c r="AF89" s="51" t="str">
        <f t="shared" si="8"/>
        <v/>
      </c>
      <c r="AG89" s="51" t="str">
        <f t="shared" si="10"/>
        <v/>
      </c>
      <c r="AH89" s="51" t="str">
        <f t="shared" si="11"/>
        <v/>
      </c>
      <c r="AI89" s="51" t="str">
        <f t="shared" si="12"/>
        <v/>
      </c>
      <c r="AJ89" s="51" t="str">
        <f t="shared" si="13"/>
        <v/>
      </c>
      <c r="AK89" s="51" t="str">
        <f t="shared" si="14"/>
        <v/>
      </c>
    </row>
    <row r="90" spans="1:37" ht="20.100000000000001" customHeight="1" thickBot="1" x14ac:dyDescent="0.25">
      <c r="A90" s="160"/>
      <c r="B90" s="24">
        <v>10</v>
      </c>
      <c r="C90" s="25"/>
      <c r="D90" s="26"/>
      <c r="E90" s="27"/>
      <c r="F90" s="28"/>
      <c r="G90" s="25"/>
      <c r="H90" s="26"/>
      <c r="I90" s="27"/>
      <c r="J90" s="28"/>
      <c r="K90" s="25"/>
      <c r="L90" s="26"/>
      <c r="M90" s="27"/>
      <c r="N90" s="28"/>
      <c r="O90" s="25"/>
      <c r="P90" s="26"/>
      <c r="Q90" s="27"/>
      <c r="R90" s="28"/>
      <c r="S90" s="25"/>
      <c r="T90" s="26"/>
      <c r="U90" s="27"/>
      <c r="V90" s="28"/>
      <c r="W90" s="25"/>
      <c r="X90" s="26"/>
      <c r="Y90" s="27"/>
      <c r="Z90" s="28"/>
      <c r="AA90" s="25"/>
      <c r="AB90" s="26"/>
      <c r="AC90" s="27"/>
      <c r="AD90" s="28"/>
      <c r="AE90" s="52" t="str">
        <f t="shared" si="9"/>
        <v/>
      </c>
      <c r="AF90" s="52" t="str">
        <f t="shared" si="8"/>
        <v/>
      </c>
      <c r="AG90" s="52" t="str">
        <f t="shared" si="10"/>
        <v/>
      </c>
      <c r="AH90" s="52" t="str">
        <f t="shared" si="11"/>
        <v/>
      </c>
      <c r="AI90" s="52" t="str">
        <f t="shared" si="12"/>
        <v/>
      </c>
      <c r="AJ90" s="52" t="str">
        <f t="shared" si="13"/>
        <v/>
      </c>
      <c r="AK90" s="52" t="str">
        <f t="shared" si="14"/>
        <v/>
      </c>
    </row>
    <row r="91" spans="1:37" ht="20.100000000000001" customHeight="1" x14ac:dyDescent="0.2">
      <c r="A91" s="158">
        <v>9</v>
      </c>
      <c r="B91" s="16">
        <v>1</v>
      </c>
      <c r="C91" s="17"/>
      <c r="D91" s="18"/>
      <c r="E91" s="19"/>
      <c r="F91" s="149"/>
      <c r="G91" s="17"/>
      <c r="H91" s="18"/>
      <c r="I91" s="19"/>
      <c r="J91" s="149"/>
      <c r="K91" s="17"/>
      <c r="L91" s="18"/>
      <c r="M91" s="19"/>
      <c r="N91" s="149"/>
      <c r="O91" s="17"/>
      <c r="P91" s="18"/>
      <c r="Q91" s="19"/>
      <c r="R91" s="149"/>
      <c r="S91" s="17"/>
      <c r="T91" s="18"/>
      <c r="U91" s="19"/>
      <c r="V91" s="149"/>
      <c r="W91" s="17"/>
      <c r="X91" s="18"/>
      <c r="Y91" s="19"/>
      <c r="Z91" s="149"/>
      <c r="AA91" s="17"/>
      <c r="AB91" s="18"/>
      <c r="AC91" s="19"/>
      <c r="AD91" s="149"/>
      <c r="AE91" s="50" t="str">
        <f t="shared" si="9"/>
        <v/>
      </c>
      <c r="AF91" s="50" t="str">
        <f t="shared" si="8"/>
        <v/>
      </c>
      <c r="AG91" s="50" t="str">
        <f t="shared" si="10"/>
        <v/>
      </c>
      <c r="AH91" s="50" t="str">
        <f t="shared" si="11"/>
        <v/>
      </c>
      <c r="AI91" s="50" t="str">
        <f t="shared" si="12"/>
        <v/>
      </c>
      <c r="AJ91" s="50" t="str">
        <f t="shared" si="13"/>
        <v/>
      </c>
      <c r="AK91" s="50" t="str">
        <f t="shared" si="14"/>
        <v/>
      </c>
    </row>
    <row r="92" spans="1:37" ht="20.100000000000001" customHeight="1" x14ac:dyDescent="0.2">
      <c r="A92" s="159"/>
      <c r="B92" s="20">
        <v>2</v>
      </c>
      <c r="C92" s="21"/>
      <c r="D92" s="22"/>
      <c r="E92" s="23"/>
      <c r="F92" s="30"/>
      <c r="G92" s="21"/>
      <c r="H92" s="22"/>
      <c r="I92" s="23"/>
      <c r="J92" s="30"/>
      <c r="K92" s="21"/>
      <c r="L92" s="22"/>
      <c r="M92" s="23"/>
      <c r="N92" s="30"/>
      <c r="O92" s="21"/>
      <c r="P92" s="22"/>
      <c r="Q92" s="23"/>
      <c r="R92" s="30"/>
      <c r="S92" s="21"/>
      <c r="T92" s="22"/>
      <c r="U92" s="23"/>
      <c r="V92" s="30"/>
      <c r="W92" s="21"/>
      <c r="X92" s="22"/>
      <c r="Y92" s="23"/>
      <c r="Z92" s="30"/>
      <c r="AA92" s="21"/>
      <c r="AB92" s="22"/>
      <c r="AC92" s="23"/>
      <c r="AD92" s="30"/>
      <c r="AE92" s="51" t="str">
        <f t="shared" si="9"/>
        <v/>
      </c>
      <c r="AF92" s="51" t="str">
        <f t="shared" si="8"/>
        <v/>
      </c>
      <c r="AG92" s="51" t="str">
        <f t="shared" si="10"/>
        <v/>
      </c>
      <c r="AH92" s="51" t="str">
        <f t="shared" si="11"/>
        <v/>
      </c>
      <c r="AI92" s="51" t="str">
        <f t="shared" si="12"/>
        <v/>
      </c>
      <c r="AJ92" s="51" t="str">
        <f t="shared" si="13"/>
        <v/>
      </c>
      <c r="AK92" s="51" t="str">
        <f t="shared" si="14"/>
        <v/>
      </c>
    </row>
    <row r="93" spans="1:37" ht="20.100000000000001" customHeight="1" x14ac:dyDescent="0.2">
      <c r="A93" s="159"/>
      <c r="B93" s="20">
        <v>3</v>
      </c>
      <c r="C93" s="21"/>
      <c r="D93" s="22"/>
      <c r="E93" s="23"/>
      <c r="F93" s="30"/>
      <c r="G93" s="21"/>
      <c r="H93" s="22"/>
      <c r="I93" s="23"/>
      <c r="J93" s="30"/>
      <c r="K93" s="21"/>
      <c r="L93" s="22"/>
      <c r="M93" s="23"/>
      <c r="N93" s="30"/>
      <c r="O93" s="21"/>
      <c r="P93" s="22"/>
      <c r="Q93" s="23"/>
      <c r="R93" s="30"/>
      <c r="S93" s="21"/>
      <c r="T93" s="22"/>
      <c r="U93" s="23"/>
      <c r="V93" s="30"/>
      <c r="W93" s="21"/>
      <c r="X93" s="22"/>
      <c r="Y93" s="23"/>
      <c r="Z93" s="30"/>
      <c r="AA93" s="21"/>
      <c r="AB93" s="22"/>
      <c r="AC93" s="23"/>
      <c r="AD93" s="30"/>
      <c r="AE93" s="51" t="str">
        <f t="shared" si="9"/>
        <v/>
      </c>
      <c r="AF93" s="51" t="str">
        <f t="shared" si="8"/>
        <v/>
      </c>
      <c r="AG93" s="51" t="str">
        <f t="shared" si="10"/>
        <v/>
      </c>
      <c r="AH93" s="51" t="str">
        <f t="shared" si="11"/>
        <v/>
      </c>
      <c r="AI93" s="51" t="str">
        <f t="shared" si="12"/>
        <v/>
      </c>
      <c r="AJ93" s="51" t="str">
        <f t="shared" si="13"/>
        <v/>
      </c>
      <c r="AK93" s="51" t="str">
        <f t="shared" si="14"/>
        <v/>
      </c>
    </row>
    <row r="94" spans="1:37" ht="20.100000000000001" customHeight="1" x14ac:dyDescent="0.2">
      <c r="A94" s="159"/>
      <c r="B94" s="20">
        <v>4</v>
      </c>
      <c r="C94" s="21"/>
      <c r="D94" s="22"/>
      <c r="E94" s="23"/>
      <c r="F94" s="30"/>
      <c r="G94" s="21"/>
      <c r="H94" s="22"/>
      <c r="I94" s="23"/>
      <c r="J94" s="30"/>
      <c r="K94" s="21"/>
      <c r="L94" s="22"/>
      <c r="M94" s="23"/>
      <c r="N94" s="30"/>
      <c r="O94" s="21"/>
      <c r="P94" s="22"/>
      <c r="Q94" s="23"/>
      <c r="R94" s="30"/>
      <c r="S94" s="21"/>
      <c r="T94" s="22"/>
      <c r="U94" s="23"/>
      <c r="V94" s="30"/>
      <c r="W94" s="21"/>
      <c r="X94" s="22"/>
      <c r="Y94" s="23"/>
      <c r="Z94" s="30"/>
      <c r="AA94" s="21"/>
      <c r="AB94" s="22"/>
      <c r="AC94" s="23"/>
      <c r="AD94" s="30"/>
      <c r="AE94" s="51" t="str">
        <f t="shared" si="9"/>
        <v/>
      </c>
      <c r="AF94" s="51" t="str">
        <f t="shared" si="8"/>
        <v/>
      </c>
      <c r="AG94" s="51" t="str">
        <f t="shared" si="10"/>
        <v/>
      </c>
      <c r="AH94" s="51" t="str">
        <f t="shared" si="11"/>
        <v/>
      </c>
      <c r="AI94" s="51" t="str">
        <f t="shared" si="12"/>
        <v/>
      </c>
      <c r="AJ94" s="51" t="str">
        <f t="shared" si="13"/>
        <v/>
      </c>
      <c r="AK94" s="51" t="str">
        <f t="shared" si="14"/>
        <v/>
      </c>
    </row>
    <row r="95" spans="1:37" ht="20.100000000000001" customHeight="1" x14ac:dyDescent="0.2">
      <c r="A95" s="159"/>
      <c r="B95" s="20">
        <v>5</v>
      </c>
      <c r="C95" s="21"/>
      <c r="D95" s="22"/>
      <c r="E95" s="23"/>
      <c r="F95" s="30"/>
      <c r="G95" s="21"/>
      <c r="H95" s="22"/>
      <c r="I95" s="23"/>
      <c r="J95" s="30"/>
      <c r="K95" s="21"/>
      <c r="L95" s="22"/>
      <c r="M95" s="23"/>
      <c r="N95" s="30"/>
      <c r="O95" s="21"/>
      <c r="P95" s="22"/>
      <c r="Q95" s="23"/>
      <c r="R95" s="30"/>
      <c r="S95" s="21"/>
      <c r="T95" s="22"/>
      <c r="U95" s="23"/>
      <c r="V95" s="30"/>
      <c r="W95" s="21"/>
      <c r="X95" s="22"/>
      <c r="Y95" s="23"/>
      <c r="Z95" s="30"/>
      <c r="AA95" s="21"/>
      <c r="AB95" s="22"/>
      <c r="AC95" s="23"/>
      <c r="AD95" s="30"/>
      <c r="AE95" s="51" t="str">
        <f t="shared" si="9"/>
        <v/>
      </c>
      <c r="AF95" s="51" t="str">
        <f t="shared" si="8"/>
        <v/>
      </c>
      <c r="AG95" s="51" t="str">
        <f t="shared" si="10"/>
        <v/>
      </c>
      <c r="AH95" s="51" t="str">
        <f t="shared" si="11"/>
        <v/>
      </c>
      <c r="AI95" s="51" t="str">
        <f t="shared" si="12"/>
        <v/>
      </c>
      <c r="AJ95" s="51" t="str">
        <f t="shared" si="13"/>
        <v/>
      </c>
      <c r="AK95" s="51" t="str">
        <f t="shared" si="14"/>
        <v/>
      </c>
    </row>
    <row r="96" spans="1:37" ht="20.100000000000001" customHeight="1" x14ac:dyDescent="0.2">
      <c r="A96" s="159"/>
      <c r="B96" s="20">
        <v>6</v>
      </c>
      <c r="C96" s="21"/>
      <c r="D96" s="22"/>
      <c r="E96" s="23"/>
      <c r="F96" s="30"/>
      <c r="G96" s="21"/>
      <c r="H96" s="22"/>
      <c r="I96" s="23"/>
      <c r="J96" s="30"/>
      <c r="K96" s="21"/>
      <c r="L96" s="22"/>
      <c r="M96" s="23"/>
      <c r="N96" s="30"/>
      <c r="O96" s="21"/>
      <c r="P96" s="22"/>
      <c r="Q96" s="23"/>
      <c r="R96" s="30"/>
      <c r="S96" s="21"/>
      <c r="T96" s="22"/>
      <c r="U96" s="23"/>
      <c r="V96" s="30"/>
      <c r="W96" s="21"/>
      <c r="X96" s="22"/>
      <c r="Y96" s="23"/>
      <c r="Z96" s="30"/>
      <c r="AA96" s="21"/>
      <c r="AB96" s="22"/>
      <c r="AC96" s="23"/>
      <c r="AD96" s="30"/>
      <c r="AE96" s="51" t="str">
        <f t="shared" si="9"/>
        <v/>
      </c>
      <c r="AF96" s="51" t="str">
        <f t="shared" si="8"/>
        <v/>
      </c>
      <c r="AG96" s="51" t="str">
        <f t="shared" si="10"/>
        <v/>
      </c>
      <c r="AH96" s="51" t="str">
        <f t="shared" si="11"/>
        <v/>
      </c>
      <c r="AI96" s="51" t="str">
        <f t="shared" si="12"/>
        <v/>
      </c>
      <c r="AJ96" s="51" t="str">
        <f t="shared" si="13"/>
        <v/>
      </c>
      <c r="AK96" s="51" t="str">
        <f t="shared" si="14"/>
        <v/>
      </c>
    </row>
    <row r="97" spans="1:37" ht="20.100000000000001" customHeight="1" x14ac:dyDescent="0.2">
      <c r="A97" s="159"/>
      <c r="B97" s="20">
        <v>7</v>
      </c>
      <c r="C97" s="21"/>
      <c r="D97" s="22"/>
      <c r="E97" s="23"/>
      <c r="F97" s="30"/>
      <c r="G97" s="21"/>
      <c r="H97" s="22"/>
      <c r="I97" s="23"/>
      <c r="J97" s="30"/>
      <c r="K97" s="21"/>
      <c r="L97" s="22"/>
      <c r="M97" s="23"/>
      <c r="N97" s="30"/>
      <c r="O97" s="21"/>
      <c r="P97" s="22"/>
      <c r="Q97" s="23"/>
      <c r="R97" s="30"/>
      <c r="S97" s="21"/>
      <c r="T97" s="22"/>
      <c r="U97" s="23"/>
      <c r="V97" s="30"/>
      <c r="W97" s="21"/>
      <c r="X97" s="22"/>
      <c r="Y97" s="23"/>
      <c r="Z97" s="30"/>
      <c r="AA97" s="21"/>
      <c r="AB97" s="22"/>
      <c r="AC97" s="23"/>
      <c r="AD97" s="30"/>
      <c r="AE97" s="51" t="str">
        <f t="shared" si="9"/>
        <v/>
      </c>
      <c r="AF97" s="51" t="str">
        <f t="shared" si="8"/>
        <v/>
      </c>
      <c r="AG97" s="51" t="str">
        <f t="shared" si="10"/>
        <v/>
      </c>
      <c r="AH97" s="51" t="str">
        <f t="shared" si="11"/>
        <v/>
      </c>
      <c r="AI97" s="51" t="str">
        <f t="shared" si="12"/>
        <v/>
      </c>
      <c r="AJ97" s="51" t="str">
        <f t="shared" si="13"/>
        <v/>
      </c>
      <c r="AK97" s="51" t="str">
        <f t="shared" si="14"/>
        <v/>
      </c>
    </row>
    <row r="98" spans="1:37" ht="20.100000000000001" customHeight="1" x14ac:dyDescent="0.2">
      <c r="A98" s="159"/>
      <c r="B98" s="20">
        <v>8</v>
      </c>
      <c r="C98" s="21"/>
      <c r="D98" s="22"/>
      <c r="E98" s="23"/>
      <c r="F98" s="30"/>
      <c r="G98" s="21"/>
      <c r="H98" s="22"/>
      <c r="I98" s="23"/>
      <c r="J98" s="30"/>
      <c r="K98" s="21"/>
      <c r="L98" s="22"/>
      <c r="M98" s="23"/>
      <c r="N98" s="30"/>
      <c r="O98" s="21"/>
      <c r="P98" s="22"/>
      <c r="Q98" s="23"/>
      <c r="R98" s="30"/>
      <c r="S98" s="21"/>
      <c r="T98" s="22"/>
      <c r="U98" s="23"/>
      <c r="V98" s="30"/>
      <c r="W98" s="21"/>
      <c r="X98" s="22"/>
      <c r="Y98" s="23"/>
      <c r="Z98" s="30"/>
      <c r="AA98" s="21"/>
      <c r="AB98" s="22"/>
      <c r="AC98" s="23"/>
      <c r="AD98" s="30"/>
      <c r="AE98" s="51" t="str">
        <f t="shared" si="9"/>
        <v/>
      </c>
      <c r="AF98" s="51" t="str">
        <f t="shared" si="8"/>
        <v/>
      </c>
      <c r="AG98" s="51" t="str">
        <f t="shared" si="10"/>
        <v/>
      </c>
      <c r="AH98" s="51" t="str">
        <f t="shared" si="11"/>
        <v/>
      </c>
      <c r="AI98" s="51" t="str">
        <f t="shared" si="12"/>
        <v/>
      </c>
      <c r="AJ98" s="51" t="str">
        <f t="shared" si="13"/>
        <v/>
      </c>
      <c r="AK98" s="51" t="str">
        <f t="shared" si="14"/>
        <v/>
      </c>
    </row>
    <row r="99" spans="1:37" ht="20.100000000000001" customHeight="1" x14ac:dyDescent="0.2">
      <c r="A99" s="159"/>
      <c r="B99" s="20">
        <v>9</v>
      </c>
      <c r="C99" s="21"/>
      <c r="D99" s="22"/>
      <c r="E99" s="23"/>
      <c r="F99" s="30"/>
      <c r="G99" s="21"/>
      <c r="H99" s="22"/>
      <c r="I99" s="23"/>
      <c r="J99" s="30"/>
      <c r="K99" s="21"/>
      <c r="L99" s="22"/>
      <c r="M99" s="23"/>
      <c r="N99" s="30"/>
      <c r="O99" s="21"/>
      <c r="P99" s="22"/>
      <c r="Q99" s="23"/>
      <c r="R99" s="30"/>
      <c r="S99" s="21"/>
      <c r="T99" s="22"/>
      <c r="U99" s="23"/>
      <c r="V99" s="30"/>
      <c r="W99" s="21"/>
      <c r="X99" s="22"/>
      <c r="Y99" s="23"/>
      <c r="Z99" s="30"/>
      <c r="AA99" s="21"/>
      <c r="AB99" s="22"/>
      <c r="AC99" s="23"/>
      <c r="AD99" s="30"/>
      <c r="AE99" s="51" t="str">
        <f t="shared" si="9"/>
        <v/>
      </c>
      <c r="AF99" s="51" t="str">
        <f t="shared" si="8"/>
        <v/>
      </c>
      <c r="AG99" s="51" t="str">
        <f t="shared" si="10"/>
        <v/>
      </c>
      <c r="AH99" s="51" t="str">
        <f t="shared" si="11"/>
        <v/>
      </c>
      <c r="AI99" s="51" t="str">
        <f t="shared" si="12"/>
        <v/>
      </c>
      <c r="AJ99" s="51" t="str">
        <f t="shared" si="13"/>
        <v/>
      </c>
      <c r="AK99" s="51" t="str">
        <f t="shared" si="14"/>
        <v/>
      </c>
    </row>
    <row r="100" spans="1:37" ht="20.100000000000001" customHeight="1" thickBot="1" x14ac:dyDescent="0.25">
      <c r="A100" s="160"/>
      <c r="B100" s="24">
        <v>10</v>
      </c>
      <c r="C100" s="25"/>
      <c r="D100" s="26"/>
      <c r="E100" s="27"/>
      <c r="F100" s="28"/>
      <c r="G100" s="25"/>
      <c r="H100" s="26"/>
      <c r="I100" s="27"/>
      <c r="J100" s="28"/>
      <c r="K100" s="25"/>
      <c r="L100" s="26"/>
      <c r="M100" s="27"/>
      <c r="N100" s="28"/>
      <c r="O100" s="25"/>
      <c r="P100" s="26"/>
      <c r="Q100" s="27"/>
      <c r="R100" s="28"/>
      <c r="S100" s="25"/>
      <c r="T100" s="26"/>
      <c r="U100" s="27"/>
      <c r="V100" s="28"/>
      <c r="W100" s="25"/>
      <c r="X100" s="26"/>
      <c r="Y100" s="27"/>
      <c r="Z100" s="28"/>
      <c r="AA100" s="25"/>
      <c r="AB100" s="26"/>
      <c r="AC100" s="27"/>
      <c r="AD100" s="28"/>
      <c r="AE100" s="52" t="str">
        <f t="shared" si="9"/>
        <v/>
      </c>
      <c r="AF100" s="52" t="str">
        <f t="shared" si="8"/>
        <v/>
      </c>
      <c r="AG100" s="52" t="str">
        <f t="shared" si="10"/>
        <v/>
      </c>
      <c r="AH100" s="52" t="str">
        <f t="shared" si="11"/>
        <v/>
      </c>
      <c r="AI100" s="52" t="str">
        <f t="shared" si="12"/>
        <v/>
      </c>
      <c r="AJ100" s="52" t="str">
        <f t="shared" si="13"/>
        <v/>
      </c>
      <c r="AK100" s="52" t="str">
        <f t="shared" si="14"/>
        <v/>
      </c>
    </row>
    <row r="101" spans="1:37" ht="20.100000000000001" customHeight="1" x14ac:dyDescent="0.2">
      <c r="A101" s="158">
        <v>10</v>
      </c>
      <c r="B101" s="16">
        <v>1</v>
      </c>
      <c r="C101" s="17"/>
      <c r="D101" s="18"/>
      <c r="E101" s="19"/>
      <c r="F101" s="149"/>
      <c r="G101" s="17"/>
      <c r="H101" s="18"/>
      <c r="I101" s="19"/>
      <c r="J101" s="149"/>
      <c r="K101" s="17"/>
      <c r="L101" s="18"/>
      <c r="M101" s="19"/>
      <c r="N101" s="149"/>
      <c r="O101" s="17"/>
      <c r="P101" s="18"/>
      <c r="Q101" s="19"/>
      <c r="R101" s="149"/>
      <c r="S101" s="17"/>
      <c r="T101" s="18"/>
      <c r="U101" s="19"/>
      <c r="V101" s="149"/>
      <c r="W101" s="17"/>
      <c r="X101" s="18"/>
      <c r="Y101" s="19"/>
      <c r="Z101" s="149"/>
      <c r="AA101" s="17"/>
      <c r="AB101" s="18"/>
      <c r="AC101" s="19"/>
      <c r="AD101" s="149"/>
      <c r="AE101" s="50" t="str">
        <f t="shared" si="9"/>
        <v/>
      </c>
      <c r="AF101" s="50" t="str">
        <f t="shared" si="8"/>
        <v/>
      </c>
      <c r="AG101" s="50" t="str">
        <f t="shared" si="10"/>
        <v/>
      </c>
      <c r="AH101" s="50" t="str">
        <f t="shared" si="11"/>
        <v/>
      </c>
      <c r="AI101" s="50" t="str">
        <f t="shared" si="12"/>
        <v/>
      </c>
      <c r="AJ101" s="50" t="str">
        <f t="shared" si="13"/>
        <v/>
      </c>
      <c r="AK101" s="50" t="str">
        <f t="shared" si="14"/>
        <v/>
      </c>
    </row>
    <row r="102" spans="1:37" ht="20.100000000000001" customHeight="1" x14ac:dyDescent="0.2">
      <c r="A102" s="159"/>
      <c r="B102" s="20">
        <v>2</v>
      </c>
      <c r="C102" s="21"/>
      <c r="D102" s="22"/>
      <c r="E102" s="23"/>
      <c r="F102" s="30"/>
      <c r="G102" s="21"/>
      <c r="H102" s="22"/>
      <c r="I102" s="23"/>
      <c r="J102" s="30"/>
      <c r="K102" s="21"/>
      <c r="L102" s="22"/>
      <c r="M102" s="23"/>
      <c r="N102" s="30"/>
      <c r="O102" s="21"/>
      <c r="P102" s="22"/>
      <c r="Q102" s="23"/>
      <c r="R102" s="30"/>
      <c r="S102" s="21"/>
      <c r="T102" s="22"/>
      <c r="U102" s="23"/>
      <c r="V102" s="30"/>
      <c r="W102" s="21"/>
      <c r="X102" s="22"/>
      <c r="Y102" s="23"/>
      <c r="Z102" s="30"/>
      <c r="AA102" s="21"/>
      <c r="AB102" s="22"/>
      <c r="AC102" s="23"/>
      <c r="AD102" s="30"/>
      <c r="AE102" s="51" t="str">
        <f t="shared" si="9"/>
        <v/>
      </c>
      <c r="AF102" s="51" t="str">
        <f t="shared" si="8"/>
        <v/>
      </c>
      <c r="AG102" s="51" t="str">
        <f t="shared" si="10"/>
        <v/>
      </c>
      <c r="AH102" s="51" t="str">
        <f t="shared" si="11"/>
        <v/>
      </c>
      <c r="AI102" s="51" t="str">
        <f t="shared" si="12"/>
        <v/>
      </c>
      <c r="AJ102" s="51" t="str">
        <f t="shared" si="13"/>
        <v/>
      </c>
      <c r="AK102" s="51" t="str">
        <f t="shared" si="14"/>
        <v/>
      </c>
    </row>
    <row r="103" spans="1:37" ht="20.100000000000001" customHeight="1" x14ac:dyDescent="0.2">
      <c r="A103" s="159"/>
      <c r="B103" s="20">
        <v>3</v>
      </c>
      <c r="C103" s="21"/>
      <c r="D103" s="22"/>
      <c r="E103" s="23"/>
      <c r="F103" s="30"/>
      <c r="G103" s="21"/>
      <c r="H103" s="22"/>
      <c r="I103" s="23"/>
      <c r="J103" s="30"/>
      <c r="K103" s="21"/>
      <c r="L103" s="22"/>
      <c r="M103" s="23"/>
      <c r="N103" s="30"/>
      <c r="O103" s="21"/>
      <c r="P103" s="22"/>
      <c r="Q103" s="23"/>
      <c r="R103" s="30"/>
      <c r="S103" s="21"/>
      <c r="T103" s="22"/>
      <c r="U103" s="23"/>
      <c r="V103" s="30"/>
      <c r="W103" s="21"/>
      <c r="X103" s="22"/>
      <c r="Y103" s="23"/>
      <c r="Z103" s="30"/>
      <c r="AA103" s="21"/>
      <c r="AB103" s="22"/>
      <c r="AC103" s="23"/>
      <c r="AD103" s="30"/>
      <c r="AE103" s="51" t="str">
        <f t="shared" si="9"/>
        <v/>
      </c>
      <c r="AF103" s="51" t="str">
        <f t="shared" si="8"/>
        <v/>
      </c>
      <c r="AG103" s="51" t="str">
        <f t="shared" si="10"/>
        <v/>
      </c>
      <c r="AH103" s="51" t="str">
        <f t="shared" si="11"/>
        <v/>
      </c>
      <c r="AI103" s="51" t="str">
        <f t="shared" si="12"/>
        <v/>
      </c>
      <c r="AJ103" s="51" t="str">
        <f t="shared" si="13"/>
        <v/>
      </c>
      <c r="AK103" s="51" t="str">
        <f t="shared" si="14"/>
        <v/>
      </c>
    </row>
    <row r="104" spans="1:37" ht="20.100000000000001" customHeight="1" x14ac:dyDescent="0.2">
      <c r="A104" s="159"/>
      <c r="B104" s="20">
        <v>4</v>
      </c>
      <c r="C104" s="21"/>
      <c r="D104" s="22"/>
      <c r="E104" s="23"/>
      <c r="F104" s="30"/>
      <c r="G104" s="21"/>
      <c r="H104" s="22"/>
      <c r="I104" s="23"/>
      <c r="J104" s="30"/>
      <c r="K104" s="21"/>
      <c r="L104" s="22"/>
      <c r="M104" s="23"/>
      <c r="N104" s="30"/>
      <c r="O104" s="21"/>
      <c r="P104" s="22"/>
      <c r="Q104" s="23"/>
      <c r="R104" s="30"/>
      <c r="S104" s="21"/>
      <c r="T104" s="22"/>
      <c r="U104" s="23"/>
      <c r="V104" s="30"/>
      <c r="W104" s="21"/>
      <c r="X104" s="22"/>
      <c r="Y104" s="23"/>
      <c r="Z104" s="30"/>
      <c r="AA104" s="21"/>
      <c r="AB104" s="22"/>
      <c r="AC104" s="23"/>
      <c r="AD104" s="30"/>
      <c r="AE104" s="51" t="str">
        <f t="shared" si="9"/>
        <v/>
      </c>
      <c r="AF104" s="51" t="str">
        <f t="shared" si="8"/>
        <v/>
      </c>
      <c r="AG104" s="51" t="str">
        <f t="shared" si="10"/>
        <v/>
      </c>
      <c r="AH104" s="51" t="str">
        <f t="shared" si="11"/>
        <v/>
      </c>
      <c r="AI104" s="51" t="str">
        <f t="shared" si="12"/>
        <v/>
      </c>
      <c r="AJ104" s="51" t="str">
        <f t="shared" si="13"/>
        <v/>
      </c>
      <c r="AK104" s="51" t="str">
        <f t="shared" si="14"/>
        <v/>
      </c>
    </row>
    <row r="105" spans="1:37" ht="20.100000000000001" customHeight="1" x14ac:dyDescent="0.2">
      <c r="A105" s="159"/>
      <c r="B105" s="20">
        <v>5</v>
      </c>
      <c r="C105" s="21"/>
      <c r="D105" s="22"/>
      <c r="E105" s="23"/>
      <c r="F105" s="30"/>
      <c r="G105" s="21"/>
      <c r="H105" s="22"/>
      <c r="I105" s="23"/>
      <c r="J105" s="30"/>
      <c r="K105" s="21"/>
      <c r="L105" s="22"/>
      <c r="M105" s="23"/>
      <c r="N105" s="30"/>
      <c r="O105" s="21"/>
      <c r="P105" s="22"/>
      <c r="Q105" s="23"/>
      <c r="R105" s="30"/>
      <c r="S105" s="21"/>
      <c r="T105" s="22"/>
      <c r="U105" s="23"/>
      <c r="V105" s="30"/>
      <c r="W105" s="21"/>
      <c r="X105" s="22"/>
      <c r="Y105" s="23"/>
      <c r="Z105" s="30"/>
      <c r="AA105" s="21"/>
      <c r="AB105" s="22"/>
      <c r="AC105" s="23"/>
      <c r="AD105" s="30"/>
      <c r="AE105" s="51" t="str">
        <f t="shared" si="9"/>
        <v/>
      </c>
      <c r="AF105" s="51" t="str">
        <f t="shared" si="8"/>
        <v/>
      </c>
      <c r="AG105" s="51" t="str">
        <f t="shared" si="10"/>
        <v/>
      </c>
      <c r="AH105" s="51" t="str">
        <f t="shared" si="11"/>
        <v/>
      </c>
      <c r="AI105" s="51" t="str">
        <f t="shared" si="12"/>
        <v/>
      </c>
      <c r="AJ105" s="51" t="str">
        <f t="shared" si="13"/>
        <v/>
      </c>
      <c r="AK105" s="51" t="str">
        <f t="shared" si="14"/>
        <v/>
      </c>
    </row>
    <row r="106" spans="1:37" ht="20.100000000000001" customHeight="1" x14ac:dyDescent="0.2">
      <c r="A106" s="159"/>
      <c r="B106" s="20">
        <v>6</v>
      </c>
      <c r="C106" s="21"/>
      <c r="D106" s="22"/>
      <c r="E106" s="23"/>
      <c r="F106" s="30"/>
      <c r="G106" s="21"/>
      <c r="H106" s="22"/>
      <c r="I106" s="23"/>
      <c r="J106" s="30"/>
      <c r="K106" s="21"/>
      <c r="L106" s="22"/>
      <c r="M106" s="23"/>
      <c r="N106" s="30"/>
      <c r="O106" s="21"/>
      <c r="P106" s="22"/>
      <c r="Q106" s="23"/>
      <c r="R106" s="30"/>
      <c r="S106" s="21"/>
      <c r="T106" s="22"/>
      <c r="U106" s="23"/>
      <c r="V106" s="30"/>
      <c r="W106" s="21"/>
      <c r="X106" s="22"/>
      <c r="Y106" s="23"/>
      <c r="Z106" s="30"/>
      <c r="AA106" s="21"/>
      <c r="AB106" s="22"/>
      <c r="AC106" s="23"/>
      <c r="AD106" s="30"/>
      <c r="AE106" s="51" t="str">
        <f t="shared" si="9"/>
        <v/>
      </c>
      <c r="AF106" s="51" t="str">
        <f t="shared" si="8"/>
        <v/>
      </c>
      <c r="AG106" s="51" t="str">
        <f t="shared" si="10"/>
        <v/>
      </c>
      <c r="AH106" s="51" t="str">
        <f t="shared" si="11"/>
        <v/>
      </c>
      <c r="AI106" s="51" t="str">
        <f t="shared" si="12"/>
        <v/>
      </c>
      <c r="AJ106" s="51" t="str">
        <f t="shared" si="13"/>
        <v/>
      </c>
      <c r="AK106" s="51" t="str">
        <f t="shared" si="14"/>
        <v/>
      </c>
    </row>
    <row r="107" spans="1:37" ht="20.100000000000001" customHeight="1" x14ac:dyDescent="0.2">
      <c r="A107" s="159"/>
      <c r="B107" s="20">
        <v>7</v>
      </c>
      <c r="C107" s="21"/>
      <c r="D107" s="22"/>
      <c r="E107" s="23"/>
      <c r="F107" s="30"/>
      <c r="G107" s="21"/>
      <c r="H107" s="22"/>
      <c r="I107" s="23"/>
      <c r="J107" s="30"/>
      <c r="K107" s="21"/>
      <c r="L107" s="22"/>
      <c r="M107" s="23"/>
      <c r="N107" s="30"/>
      <c r="O107" s="21"/>
      <c r="P107" s="22"/>
      <c r="Q107" s="23"/>
      <c r="R107" s="30"/>
      <c r="S107" s="21"/>
      <c r="T107" s="22"/>
      <c r="U107" s="23"/>
      <c r="V107" s="30"/>
      <c r="W107" s="21"/>
      <c r="X107" s="22"/>
      <c r="Y107" s="23"/>
      <c r="Z107" s="30"/>
      <c r="AA107" s="21"/>
      <c r="AB107" s="22"/>
      <c r="AC107" s="23"/>
      <c r="AD107" s="30"/>
      <c r="AE107" s="51" t="str">
        <f t="shared" si="9"/>
        <v/>
      </c>
      <c r="AF107" s="51" t="str">
        <f t="shared" si="8"/>
        <v/>
      </c>
      <c r="AG107" s="51" t="str">
        <f t="shared" si="10"/>
        <v/>
      </c>
      <c r="AH107" s="51" t="str">
        <f t="shared" si="11"/>
        <v/>
      </c>
      <c r="AI107" s="51" t="str">
        <f t="shared" si="12"/>
        <v/>
      </c>
      <c r="AJ107" s="51" t="str">
        <f t="shared" si="13"/>
        <v/>
      </c>
      <c r="AK107" s="51" t="str">
        <f t="shared" si="14"/>
        <v/>
      </c>
    </row>
    <row r="108" spans="1:37" ht="20.100000000000001" customHeight="1" x14ac:dyDescent="0.2">
      <c r="A108" s="159"/>
      <c r="B108" s="20">
        <v>8</v>
      </c>
      <c r="C108" s="21"/>
      <c r="D108" s="22"/>
      <c r="E108" s="23"/>
      <c r="F108" s="30"/>
      <c r="G108" s="21"/>
      <c r="H108" s="22"/>
      <c r="I108" s="23"/>
      <c r="J108" s="30"/>
      <c r="K108" s="21"/>
      <c r="L108" s="22"/>
      <c r="M108" s="23"/>
      <c r="N108" s="30"/>
      <c r="O108" s="21"/>
      <c r="P108" s="22"/>
      <c r="Q108" s="23"/>
      <c r="R108" s="30"/>
      <c r="S108" s="21"/>
      <c r="T108" s="22"/>
      <c r="U108" s="23"/>
      <c r="V108" s="30"/>
      <c r="W108" s="21"/>
      <c r="X108" s="22"/>
      <c r="Y108" s="23"/>
      <c r="Z108" s="30"/>
      <c r="AA108" s="21"/>
      <c r="AB108" s="22"/>
      <c r="AC108" s="23"/>
      <c r="AD108" s="30"/>
      <c r="AE108" s="51" t="str">
        <f t="shared" si="9"/>
        <v/>
      </c>
      <c r="AF108" s="51" t="str">
        <f t="shared" si="8"/>
        <v/>
      </c>
      <c r="AG108" s="51" t="str">
        <f t="shared" si="10"/>
        <v/>
      </c>
      <c r="AH108" s="51" t="str">
        <f t="shared" si="11"/>
        <v/>
      </c>
      <c r="AI108" s="51" t="str">
        <f t="shared" si="12"/>
        <v/>
      </c>
      <c r="AJ108" s="51" t="str">
        <f t="shared" si="13"/>
        <v/>
      </c>
      <c r="AK108" s="51" t="str">
        <f t="shared" si="14"/>
        <v/>
      </c>
    </row>
    <row r="109" spans="1:37" ht="20.100000000000001" customHeight="1" x14ac:dyDescent="0.2">
      <c r="A109" s="159"/>
      <c r="B109" s="20">
        <v>9</v>
      </c>
      <c r="C109" s="21"/>
      <c r="D109" s="22"/>
      <c r="E109" s="23"/>
      <c r="F109" s="30"/>
      <c r="G109" s="21"/>
      <c r="H109" s="22"/>
      <c r="I109" s="23"/>
      <c r="J109" s="30"/>
      <c r="K109" s="21"/>
      <c r="L109" s="22"/>
      <c r="M109" s="23"/>
      <c r="N109" s="30"/>
      <c r="O109" s="21"/>
      <c r="P109" s="22"/>
      <c r="Q109" s="23"/>
      <c r="R109" s="30"/>
      <c r="S109" s="21"/>
      <c r="T109" s="22"/>
      <c r="U109" s="23"/>
      <c r="V109" s="30"/>
      <c r="W109" s="21"/>
      <c r="X109" s="22"/>
      <c r="Y109" s="23"/>
      <c r="Z109" s="30"/>
      <c r="AA109" s="21"/>
      <c r="AB109" s="22"/>
      <c r="AC109" s="23"/>
      <c r="AD109" s="30"/>
      <c r="AE109" s="51" t="str">
        <f t="shared" si="9"/>
        <v/>
      </c>
      <c r="AF109" s="51" t="str">
        <f t="shared" si="8"/>
        <v/>
      </c>
      <c r="AG109" s="51" t="str">
        <f t="shared" si="10"/>
        <v/>
      </c>
      <c r="AH109" s="51" t="str">
        <f t="shared" si="11"/>
        <v/>
      </c>
      <c r="AI109" s="51" t="str">
        <f t="shared" si="12"/>
        <v/>
      </c>
      <c r="AJ109" s="51" t="str">
        <f t="shared" si="13"/>
        <v/>
      </c>
      <c r="AK109" s="51" t="str">
        <f t="shared" si="14"/>
        <v/>
      </c>
    </row>
    <row r="110" spans="1:37" ht="20.100000000000001" customHeight="1" thickBot="1" x14ac:dyDescent="0.25">
      <c r="A110" s="160"/>
      <c r="B110" s="24">
        <v>10</v>
      </c>
      <c r="C110" s="25"/>
      <c r="D110" s="26"/>
      <c r="E110" s="27"/>
      <c r="F110" s="28"/>
      <c r="G110" s="25"/>
      <c r="H110" s="26"/>
      <c r="I110" s="27"/>
      <c r="J110" s="28"/>
      <c r="K110" s="25"/>
      <c r="L110" s="26"/>
      <c r="M110" s="27"/>
      <c r="N110" s="28"/>
      <c r="O110" s="25"/>
      <c r="P110" s="26"/>
      <c r="Q110" s="27"/>
      <c r="R110" s="28"/>
      <c r="S110" s="25"/>
      <c r="T110" s="26"/>
      <c r="U110" s="27"/>
      <c r="V110" s="28"/>
      <c r="W110" s="25"/>
      <c r="X110" s="26"/>
      <c r="Y110" s="27"/>
      <c r="Z110" s="28"/>
      <c r="AA110" s="25"/>
      <c r="AB110" s="26"/>
      <c r="AC110" s="27"/>
      <c r="AD110" s="28"/>
      <c r="AE110" s="52" t="str">
        <f t="shared" si="9"/>
        <v/>
      </c>
      <c r="AF110" s="52" t="str">
        <f t="shared" si="8"/>
        <v/>
      </c>
      <c r="AG110" s="52" t="str">
        <f t="shared" si="10"/>
        <v/>
      </c>
      <c r="AH110" s="52" t="str">
        <f t="shared" si="11"/>
        <v/>
      </c>
      <c r="AI110" s="52" t="str">
        <f t="shared" si="12"/>
        <v/>
      </c>
      <c r="AJ110" s="52" t="str">
        <f t="shared" si="13"/>
        <v/>
      </c>
      <c r="AK110" s="52" t="str">
        <f t="shared" si="14"/>
        <v/>
      </c>
    </row>
    <row r="111" spans="1:37" ht="60" customHeight="1" thickBot="1" x14ac:dyDescent="0.25">
      <c r="A111" s="178" t="s">
        <v>22</v>
      </c>
      <c r="B111" s="179"/>
      <c r="C111" s="174"/>
      <c r="D111" s="175"/>
      <c r="E111" s="175"/>
      <c r="F111" s="175"/>
      <c r="G111" s="174"/>
      <c r="H111" s="175"/>
      <c r="I111" s="175"/>
      <c r="J111" s="175"/>
      <c r="K111" s="174"/>
      <c r="L111" s="175"/>
      <c r="M111" s="175"/>
      <c r="N111" s="175"/>
      <c r="O111" s="174"/>
      <c r="P111" s="175"/>
      <c r="Q111" s="175"/>
      <c r="R111" s="175"/>
      <c r="S111" s="174"/>
      <c r="T111" s="175"/>
      <c r="U111" s="175"/>
      <c r="V111" s="175"/>
      <c r="W111" s="174"/>
      <c r="X111" s="175"/>
      <c r="Y111" s="175"/>
      <c r="Z111" s="175"/>
      <c r="AA111" s="174"/>
      <c r="AB111" s="175"/>
      <c r="AC111" s="175"/>
      <c r="AD111" s="175"/>
    </row>
    <row r="112" spans="1:37" ht="50.1" customHeight="1" x14ac:dyDescent="0.2"/>
  </sheetData>
  <sheetProtection password="C7D4" sheet="1" objects="1" scenarios="1" selectLockedCells="1"/>
  <mergeCells count="89">
    <mergeCell ref="A1:F1"/>
    <mergeCell ref="A81:A90"/>
    <mergeCell ref="S111:V111"/>
    <mergeCell ref="W111:Z111"/>
    <mergeCell ref="AA111:AD111"/>
    <mergeCell ref="A101:A110"/>
    <mergeCell ref="A111:B111"/>
    <mergeCell ref="C111:F111"/>
    <mergeCell ref="G111:J111"/>
    <mergeCell ref="K111:N111"/>
    <mergeCell ref="O111:R111"/>
    <mergeCell ref="T9:U9"/>
    <mergeCell ref="A41:A50"/>
    <mergeCell ref="A51:A60"/>
    <mergeCell ref="A61:A70"/>
    <mergeCell ref="A71:A80"/>
    <mergeCell ref="S8:V8"/>
    <mergeCell ref="W8:Z8"/>
    <mergeCell ref="AA8:AD8"/>
    <mergeCell ref="AM8:AN8"/>
    <mergeCell ref="A91:A100"/>
    <mergeCell ref="X9:Y9"/>
    <mergeCell ref="AB9:AC9"/>
    <mergeCell ref="AM9:AN9"/>
    <mergeCell ref="A11:A20"/>
    <mergeCell ref="A21:A30"/>
    <mergeCell ref="A31:A40"/>
    <mergeCell ref="A9:B9"/>
    <mergeCell ref="D9:E9"/>
    <mergeCell ref="H9:I9"/>
    <mergeCell ref="L9:M9"/>
    <mergeCell ref="P9:Q9"/>
    <mergeCell ref="A8:B8"/>
    <mergeCell ref="C8:F8"/>
    <mergeCell ref="G8:J8"/>
    <mergeCell ref="K8:N8"/>
    <mergeCell ref="O8:R8"/>
    <mergeCell ref="AA6:AD6"/>
    <mergeCell ref="AM6:AN6"/>
    <mergeCell ref="A7:B7"/>
    <mergeCell ref="C7:F7"/>
    <mergeCell ref="G7:J7"/>
    <mergeCell ref="K7:N7"/>
    <mergeCell ref="O7:R7"/>
    <mergeCell ref="S7:V7"/>
    <mergeCell ref="W7:Z7"/>
    <mergeCell ref="AA7:AD7"/>
    <mergeCell ref="AM7:AN7"/>
    <mergeCell ref="W5:Z5"/>
    <mergeCell ref="AA5:AD5"/>
    <mergeCell ref="AM5:AN5"/>
    <mergeCell ref="A6:B6"/>
    <mergeCell ref="C6:F6"/>
    <mergeCell ref="G6:J6"/>
    <mergeCell ref="K6:N6"/>
    <mergeCell ref="O6:R6"/>
    <mergeCell ref="S6:V6"/>
    <mergeCell ref="W6:Z6"/>
    <mergeCell ref="A5:B5"/>
    <mergeCell ref="C5:F5"/>
    <mergeCell ref="G5:J5"/>
    <mergeCell ref="K5:N5"/>
    <mergeCell ref="O5:R5"/>
    <mergeCell ref="S5:V5"/>
    <mergeCell ref="AO3:AU3"/>
    <mergeCell ref="A4:B4"/>
    <mergeCell ref="C4:F4"/>
    <mergeCell ref="G4:J4"/>
    <mergeCell ref="K4:N4"/>
    <mergeCell ref="O4:R4"/>
    <mergeCell ref="S4:V4"/>
    <mergeCell ref="W4:Z4"/>
    <mergeCell ref="AA4:AD4"/>
    <mergeCell ref="W2:Z2"/>
    <mergeCell ref="AA2:AD2"/>
    <mergeCell ref="A3:B3"/>
    <mergeCell ref="C3:F3"/>
    <mergeCell ref="G3:J3"/>
    <mergeCell ref="K3:N3"/>
    <mergeCell ref="O3:R3"/>
    <mergeCell ref="S3:V3"/>
    <mergeCell ref="W3:Z3"/>
    <mergeCell ref="AA3:AD3"/>
    <mergeCell ref="A2:B2"/>
    <mergeCell ref="C2:F2"/>
    <mergeCell ref="G2:J2"/>
    <mergeCell ref="K2:N2"/>
    <mergeCell ref="O2:R2"/>
    <mergeCell ref="S2:V2"/>
  </mergeCells>
  <conditionalFormatting sqref="F9">
    <cfRule type="expression" dxfId="253" priority="10">
      <formula>$C$9="Oui"</formula>
    </cfRule>
  </conditionalFormatting>
  <conditionalFormatting sqref="J9">
    <cfRule type="expression" dxfId="252" priority="9">
      <formula>$G$9="Oui"</formula>
    </cfRule>
  </conditionalFormatting>
  <conditionalFormatting sqref="N9">
    <cfRule type="expression" dxfId="251" priority="8">
      <formula>$K$9="Oui"</formula>
    </cfRule>
  </conditionalFormatting>
  <conditionalFormatting sqref="R9">
    <cfRule type="expression" dxfId="250" priority="7">
      <formula>$O$9="Oui"</formula>
    </cfRule>
  </conditionalFormatting>
  <conditionalFormatting sqref="V9">
    <cfRule type="expression" dxfId="249" priority="6">
      <formula>$S$9="Oui"</formula>
    </cfRule>
  </conditionalFormatting>
  <conditionalFormatting sqref="Z9">
    <cfRule type="expression" dxfId="248" priority="5">
      <formula>$W$9="Oui"</formula>
    </cfRule>
  </conditionalFormatting>
  <conditionalFormatting sqref="AD9">
    <cfRule type="expression" dxfId="247" priority="4">
      <formula>$AA$9="Oui"</formula>
    </cfRule>
  </conditionalFormatting>
  <conditionalFormatting sqref="AO8:AU8">
    <cfRule type="containsBlanks" dxfId="246" priority="1" stopIfTrue="1">
      <formula>LEN(TRIM(AO8))=0</formula>
    </cfRule>
    <cfRule type="cellIs" dxfId="245" priority="2" stopIfTrue="1" operator="lessThan">
      <formula>0.05</formula>
    </cfRule>
    <cfRule type="cellIs" dxfId="244" priority="3" stopIfTrue="1" operator="greaterThanOrEqual">
      <formula>0.05</formula>
    </cfRule>
  </conditionalFormatting>
  <dataValidations count="3">
    <dataValidation type="list" allowBlank="1" showInputMessage="1" showErrorMessage="1" sqref="U11:U110 E11:E110 AC11:AC110 I11:I110 Q11:Q110 M11:M110 Y11:Y110" xr:uid="{00000000-0002-0000-0300-000000000000}">
      <formula1>Couleur</formula1>
    </dataValidation>
    <dataValidation type="list" allowBlank="1" showInputMessage="1" showErrorMessage="1" sqref="C7 G7 K7 O7 S7 W7 AA7" xr:uid="{00000000-0002-0000-0300-000001000000}">
      <formula1>Date_Oeufs</formula1>
    </dataValidation>
    <dataValidation type="list" allowBlank="1" showInputMessage="1" showErrorMessage="1" sqref="C8 G8 K8 O8 S8 W8 AA8" xr:uid="{00000000-0002-0000-0300-000002000000}">
      <formula1>Stade</formula1>
    </dataValidation>
  </dataValidations>
  <printOptions horizontalCentered="1" verticalCentered="1"/>
  <pageMargins left="0" right="0" top="0.19685039370078741" bottom="0.19685039370078741" header="0" footer="0"/>
  <pageSetup scale="60" fitToWidth="3" fitToHeight="2" orientation="portrait" r:id="rId1"/>
  <headerFooter>
    <oddFooter>&amp;LCouleurs : blanc,
crème, gris, mauve, 
mixte, noir</oddFooter>
  </headerFooter>
  <rowBreaks count="1" manualBreakCount="1">
    <brk id="60" max="29" man="1"/>
  </rowBreaks>
  <colBreaks count="6" manualBreakCount="6">
    <brk id="6" min="1" max="110" man="1"/>
    <brk id="10" min="1" max="110" man="1"/>
    <brk id="14" min="1" max="110" man="1"/>
    <brk id="18" min="1" max="110" man="1"/>
    <brk id="22" max="1048575" man="1"/>
    <brk id="2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V112"/>
  <sheetViews>
    <sheetView showGridLines="0" showRowColHeaders="0" zoomScale="85" zoomScaleNormal="85" zoomScaleSheetLayoutView="85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2" sqref="C12"/>
    </sheetView>
  </sheetViews>
  <sheetFormatPr baseColWidth="10" defaultColWidth="11.42578125" defaultRowHeight="12.75" x14ac:dyDescent="0.2"/>
  <cols>
    <col min="1" max="2" width="12.7109375" style="8" customWidth="1"/>
    <col min="3" max="14" width="11.7109375" style="8" customWidth="1"/>
    <col min="15" max="30" width="11.7109375" style="8" hidden="1" customWidth="1"/>
    <col min="31" max="37" width="15.7109375" style="8" hidden="1" customWidth="1"/>
    <col min="38" max="39" width="8.7109375" style="8" customWidth="1"/>
    <col min="40" max="40" width="14.28515625" style="8" customWidth="1"/>
    <col min="41" max="43" width="32.28515625" style="8" customWidth="1"/>
    <col min="44" max="47" width="32.28515625" style="8" hidden="1" customWidth="1"/>
    <col min="48" max="64" width="8.7109375" style="8" customWidth="1"/>
    <col min="65" max="74" width="11.42578125" style="8" customWidth="1"/>
    <col min="75" max="16384" width="11.42578125" style="8"/>
  </cols>
  <sheetData>
    <row r="1" spans="1:48" ht="24.95" customHeight="1" thickBot="1" x14ac:dyDescent="0.25">
      <c r="A1" s="192" t="str">
        <f>"Dépistage 4 : masses d'oeufs de VGOH en "&amp;YEAR(Menus!H12)</f>
        <v>Dépistage 4 : masses d'oeufs de VGOH en 2020</v>
      </c>
      <c r="B1" s="193"/>
      <c r="C1" s="193"/>
      <c r="D1" s="193"/>
      <c r="E1" s="193"/>
      <c r="F1" s="19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9"/>
      <c r="AF1" s="9"/>
      <c r="AG1" s="9"/>
      <c r="AH1" s="9"/>
      <c r="AI1" s="9"/>
      <c r="AJ1" s="9"/>
      <c r="AK1" s="9"/>
      <c r="AL1" s="9"/>
      <c r="AM1" s="7"/>
      <c r="AN1" s="7"/>
      <c r="AO1" s="7"/>
      <c r="AP1" s="7"/>
      <c r="AQ1" s="7"/>
      <c r="AR1" s="7"/>
      <c r="AS1" s="7"/>
      <c r="AT1" s="7"/>
      <c r="AU1" s="7"/>
      <c r="AV1" s="7"/>
    </row>
    <row r="2" spans="1:48" ht="19.5" thickBot="1" x14ac:dyDescent="0.25">
      <c r="A2" s="190" t="s">
        <v>67</v>
      </c>
      <c r="B2" s="191"/>
      <c r="C2" s="180" t="s">
        <v>24</v>
      </c>
      <c r="D2" s="181"/>
      <c r="E2" s="181"/>
      <c r="F2" s="182"/>
      <c r="G2" s="180" t="s">
        <v>25</v>
      </c>
      <c r="H2" s="181"/>
      <c r="I2" s="181"/>
      <c r="J2" s="182"/>
      <c r="K2" s="180" t="s">
        <v>26</v>
      </c>
      <c r="L2" s="181"/>
      <c r="M2" s="181"/>
      <c r="N2" s="182"/>
      <c r="O2" s="180" t="s">
        <v>27</v>
      </c>
      <c r="P2" s="181"/>
      <c r="Q2" s="181"/>
      <c r="R2" s="182"/>
      <c r="S2" s="180" t="s">
        <v>28</v>
      </c>
      <c r="T2" s="181"/>
      <c r="U2" s="181"/>
      <c r="V2" s="182"/>
      <c r="W2" s="180" t="s">
        <v>29</v>
      </c>
      <c r="X2" s="181"/>
      <c r="Y2" s="181"/>
      <c r="Z2" s="182"/>
      <c r="AA2" s="180" t="s">
        <v>30</v>
      </c>
      <c r="AB2" s="181"/>
      <c r="AC2" s="181"/>
      <c r="AD2" s="182"/>
    </row>
    <row r="3" spans="1:48" ht="16.5" thickBot="1" x14ac:dyDescent="0.25">
      <c r="A3" s="163" t="s">
        <v>31</v>
      </c>
      <c r="B3" s="164"/>
      <c r="C3" s="184" t="str">
        <f>IF(Sites!$B$3&lt;&gt;0,Sites!$B$3,"")</f>
        <v/>
      </c>
      <c r="D3" s="185"/>
      <c r="E3" s="185"/>
      <c r="F3" s="186"/>
      <c r="G3" s="184" t="str">
        <f>IF(Sites!$C$3&lt;&gt;0,Sites!$C$3,"")</f>
        <v/>
      </c>
      <c r="H3" s="185"/>
      <c r="I3" s="185"/>
      <c r="J3" s="186"/>
      <c r="K3" s="184" t="str">
        <f>IF(Sites!$D$3&lt;&gt;0,Sites!$D$3,"")</f>
        <v/>
      </c>
      <c r="L3" s="185"/>
      <c r="M3" s="185"/>
      <c r="N3" s="186"/>
      <c r="O3" s="184" t="str">
        <f>IF(Sites!$E$3&lt;&gt;0,Sites!$E$3,"")</f>
        <v/>
      </c>
      <c r="P3" s="185"/>
      <c r="Q3" s="185"/>
      <c r="R3" s="186"/>
      <c r="S3" s="184" t="str">
        <f>IF(Sites!$F$3&lt;&gt;0,Sites!$F$3,"")</f>
        <v/>
      </c>
      <c r="T3" s="185"/>
      <c r="U3" s="185"/>
      <c r="V3" s="186"/>
      <c r="W3" s="184" t="str">
        <f>IF(Sites!$G$3&lt;&gt;0,Sites!$G$3,"")</f>
        <v/>
      </c>
      <c r="X3" s="185"/>
      <c r="Y3" s="185"/>
      <c r="Z3" s="186"/>
      <c r="AA3" s="184" t="str">
        <f>IF(Sites!$H$3&lt;&gt;0,Sites!$H$3,"")</f>
        <v/>
      </c>
      <c r="AB3" s="185"/>
      <c r="AC3" s="185"/>
      <c r="AD3" s="186"/>
      <c r="AE3" s="9"/>
      <c r="AF3" s="9"/>
      <c r="AG3" s="9"/>
      <c r="AH3" s="9"/>
      <c r="AI3" s="9"/>
      <c r="AJ3" s="9"/>
      <c r="AK3" s="9"/>
      <c r="AM3" s="11"/>
      <c r="AN3" s="11"/>
      <c r="AO3" s="194" t="s">
        <v>68</v>
      </c>
      <c r="AP3" s="195"/>
      <c r="AQ3" s="195"/>
      <c r="AR3" s="195"/>
      <c r="AS3" s="195"/>
      <c r="AT3" s="195"/>
      <c r="AU3" s="196"/>
    </row>
    <row r="4" spans="1:48" ht="16.5" thickBot="1" x14ac:dyDescent="0.25">
      <c r="A4" s="163" t="s">
        <v>11</v>
      </c>
      <c r="B4" s="164"/>
      <c r="C4" s="184" t="str">
        <f>IF(Sites!$B$4&lt;&gt;0,Sites!$B$4,"")</f>
        <v/>
      </c>
      <c r="D4" s="185"/>
      <c r="E4" s="185"/>
      <c r="F4" s="186"/>
      <c r="G4" s="184" t="str">
        <f>IF(Sites!$C$4&lt;&gt;0,Sites!$C$4,"")</f>
        <v/>
      </c>
      <c r="H4" s="185"/>
      <c r="I4" s="185"/>
      <c r="J4" s="186"/>
      <c r="K4" s="184" t="str">
        <f>IF(Sites!$D$4&lt;&gt;0,Sites!$D$4,"")</f>
        <v/>
      </c>
      <c r="L4" s="185"/>
      <c r="M4" s="185"/>
      <c r="N4" s="186"/>
      <c r="O4" s="184" t="str">
        <f>IF(Sites!$E$4&lt;&gt;0,Sites!$E$4,"")</f>
        <v/>
      </c>
      <c r="P4" s="185"/>
      <c r="Q4" s="185"/>
      <c r="R4" s="186"/>
      <c r="S4" s="184" t="str">
        <f>IF(Sites!$F$4&lt;&gt;0,Sites!$F$4,"")</f>
        <v/>
      </c>
      <c r="T4" s="185"/>
      <c r="U4" s="185"/>
      <c r="V4" s="186"/>
      <c r="W4" s="184" t="str">
        <f>IF(Sites!$G$4&lt;&gt;0,Sites!$G$4,"")</f>
        <v/>
      </c>
      <c r="X4" s="185"/>
      <c r="Y4" s="185"/>
      <c r="Z4" s="186"/>
      <c r="AA4" s="184" t="str">
        <f>IF(Sites!$H$4&lt;&gt;0,Sites!$H$4,"")</f>
        <v/>
      </c>
      <c r="AB4" s="185"/>
      <c r="AC4" s="185"/>
      <c r="AD4" s="186"/>
      <c r="AE4" s="9"/>
      <c r="AF4" s="9"/>
      <c r="AG4" s="9"/>
      <c r="AH4" s="9"/>
      <c r="AI4" s="9"/>
      <c r="AJ4" s="9"/>
      <c r="AK4" s="9"/>
      <c r="AM4" s="10"/>
      <c r="AN4" s="10"/>
      <c r="AO4" s="29" t="s">
        <v>33</v>
      </c>
      <c r="AP4" s="29" t="s">
        <v>34</v>
      </c>
      <c r="AQ4" s="29" t="s">
        <v>35</v>
      </c>
      <c r="AR4" s="29" t="s">
        <v>36</v>
      </c>
      <c r="AS4" s="29" t="s">
        <v>37</v>
      </c>
      <c r="AT4" s="29" t="s">
        <v>38</v>
      </c>
      <c r="AU4" s="143" t="s">
        <v>39</v>
      </c>
    </row>
    <row r="5" spans="1:48" ht="16.5" thickBot="1" x14ac:dyDescent="0.25">
      <c r="A5" s="183" t="s">
        <v>40</v>
      </c>
      <c r="B5" s="177"/>
      <c r="C5" s="184" t="str">
        <f>IF(Sites!$B$8&lt;&gt;0,Sites!$B$8,"")</f>
        <v/>
      </c>
      <c r="D5" s="185"/>
      <c r="E5" s="185"/>
      <c r="F5" s="186"/>
      <c r="G5" s="184" t="str">
        <f>IF(Sites!$C$8&lt;&gt;0,Sites!$C$8,"")</f>
        <v/>
      </c>
      <c r="H5" s="185"/>
      <c r="I5" s="185"/>
      <c r="J5" s="186"/>
      <c r="K5" s="184" t="str">
        <f>IF(Sites!$D$8&lt;&gt;0,Sites!$D$8,"")</f>
        <v/>
      </c>
      <c r="L5" s="185"/>
      <c r="M5" s="185"/>
      <c r="N5" s="186"/>
      <c r="O5" s="184" t="str">
        <f>IF(Sites!$E$8&lt;&gt;0,Sites!$E$8,"")</f>
        <v/>
      </c>
      <c r="P5" s="185"/>
      <c r="Q5" s="185"/>
      <c r="R5" s="186"/>
      <c r="S5" s="184" t="str">
        <f>IF(Sites!$F$8&lt;&gt;0,Sites!$F$8,"")</f>
        <v/>
      </c>
      <c r="T5" s="185"/>
      <c r="U5" s="185"/>
      <c r="V5" s="186"/>
      <c r="W5" s="184" t="str">
        <f>IF(Sites!$G$8&lt;&gt;0,Sites!$G$8,"")</f>
        <v/>
      </c>
      <c r="X5" s="185"/>
      <c r="Y5" s="185"/>
      <c r="Z5" s="186"/>
      <c r="AA5" s="184" t="str">
        <f>IF(Sites!$H$8&lt;&gt;0,Sites!$H$8,"")</f>
        <v/>
      </c>
      <c r="AB5" s="185"/>
      <c r="AC5" s="185"/>
      <c r="AD5" s="186"/>
      <c r="AE5" s="9"/>
      <c r="AF5" s="9"/>
      <c r="AG5" s="9"/>
      <c r="AH5" s="9"/>
      <c r="AI5" s="9"/>
      <c r="AJ5" s="9"/>
      <c r="AK5" s="9"/>
      <c r="AM5" s="197" t="s">
        <v>41</v>
      </c>
      <c r="AN5" s="198"/>
      <c r="AO5" s="12" t="str">
        <f>IF(COUNTBLANK($C$11:$C$110)&lt;100,SUM($C$11:$C$110),"")</f>
        <v/>
      </c>
      <c r="AP5" s="12" t="str">
        <f>IF(COUNTBLANK($G$11:$G$110)&lt;100,SUM($G$11:$G$110),"")</f>
        <v/>
      </c>
      <c r="AQ5" s="12" t="str">
        <f>IF(COUNTBLANK($K$11:$K$110)&lt;100,SUM($K$11:$K$110),"")</f>
        <v/>
      </c>
      <c r="AR5" s="12" t="str">
        <f>IF(COUNTBLANK($O$11:$O$110)&lt;100,SUM($O$11:$O$110),"")</f>
        <v/>
      </c>
      <c r="AS5" s="12" t="str">
        <f>IF(COUNTBLANK($S$11:$S$110)&lt;100,SUM($S$11:$S$110),"")</f>
        <v/>
      </c>
      <c r="AT5" s="12" t="str">
        <f>IF(COUNTBLANK($W$11:$W$110)&lt;100,SUM($W$11:$W$110),"")</f>
        <v/>
      </c>
      <c r="AU5" s="144" t="str">
        <f>IF(COUNTBLANK($AA$11:$AA$110)&lt;100,SUM($AA$11:$AA$110),"")</f>
        <v/>
      </c>
    </row>
    <row r="6" spans="1:48" ht="15" x14ac:dyDescent="0.2">
      <c r="A6" s="161" t="s">
        <v>42</v>
      </c>
      <c r="B6" s="162"/>
      <c r="C6" s="168"/>
      <c r="D6" s="169"/>
      <c r="E6" s="169"/>
      <c r="F6" s="170"/>
      <c r="G6" s="168"/>
      <c r="H6" s="169"/>
      <c r="I6" s="169"/>
      <c r="J6" s="170"/>
      <c r="K6" s="168"/>
      <c r="L6" s="169"/>
      <c r="M6" s="169"/>
      <c r="N6" s="170"/>
      <c r="O6" s="168"/>
      <c r="P6" s="169"/>
      <c r="Q6" s="169"/>
      <c r="R6" s="170"/>
      <c r="S6" s="168"/>
      <c r="T6" s="169"/>
      <c r="U6" s="169"/>
      <c r="V6" s="170"/>
      <c r="W6" s="168"/>
      <c r="X6" s="169"/>
      <c r="Y6" s="169"/>
      <c r="Z6" s="170"/>
      <c r="AA6" s="168"/>
      <c r="AB6" s="169"/>
      <c r="AC6" s="169"/>
      <c r="AD6" s="170"/>
      <c r="AE6" s="9"/>
      <c r="AF6" s="9"/>
      <c r="AG6" s="9"/>
      <c r="AH6" s="9"/>
      <c r="AI6" s="9"/>
      <c r="AJ6" s="9"/>
      <c r="AK6" s="9"/>
      <c r="AM6" s="199" t="s">
        <v>43</v>
      </c>
      <c r="AN6" s="200"/>
      <c r="AO6" s="13" t="str">
        <f>IF(AO5=0,0,IF(COUNTBLANK($D$11:$D$110)&lt;100,ROUND(SUM($D$11:$D$110)/AO$5,1),""))</f>
        <v/>
      </c>
      <c r="AP6" s="13" t="str">
        <f>IF(AP5=0,0,IF(COUNTBLANK($H$11:$H$110)&lt;100,ROUND(SUM($H$11:$H$110)/AP$5,1),""))</f>
        <v/>
      </c>
      <c r="AQ6" s="13" t="str">
        <f>IF(AQ5=0,0,IF(COUNTBLANK($L$11:$L$110)&lt;100,ROUND(SUM($L$11:$L$110)/AQ$5,1),""))</f>
        <v/>
      </c>
      <c r="AR6" s="13" t="str">
        <f>IF(AR5=0,0,IF(COUNTBLANK($P$11:$P$110)&lt;100,ROUND(SUM($P$11:$P$110)/AR$5,1),""))</f>
        <v/>
      </c>
      <c r="AS6" s="13" t="str">
        <f>IF(AS5=0,0,IF(COUNTBLANK($T$11:$T$110)&lt;100,ROUND(SUM($T$11:$T$110)/AS$5,1),""))</f>
        <v/>
      </c>
      <c r="AT6" s="13" t="str">
        <f>IF(AT5=0,0,IF(COUNTBLANK($X$11:$X$110)&lt;100,ROUND(SUM($X$11:$X$110)/AT$5,1),""))</f>
        <v/>
      </c>
      <c r="AU6" s="145" t="str">
        <f>IF(AU5=0,0,IF(COUNTBLANK($AB$11:$AB$110)&lt;100,ROUND(SUM($AB$11:$AB$110)/AU$5,1),""))</f>
        <v/>
      </c>
    </row>
    <row r="7" spans="1:48" ht="16.5" customHeight="1" x14ac:dyDescent="0.2">
      <c r="A7" s="163" t="s">
        <v>44</v>
      </c>
      <c r="B7" s="164"/>
      <c r="C7" s="171"/>
      <c r="D7" s="172"/>
      <c r="E7" s="172"/>
      <c r="F7" s="173"/>
      <c r="G7" s="171"/>
      <c r="H7" s="172"/>
      <c r="I7" s="172"/>
      <c r="J7" s="173"/>
      <c r="K7" s="171"/>
      <c r="L7" s="172"/>
      <c r="M7" s="172"/>
      <c r="N7" s="173"/>
      <c r="O7" s="171"/>
      <c r="P7" s="172"/>
      <c r="Q7" s="172"/>
      <c r="R7" s="173"/>
      <c r="S7" s="171"/>
      <c r="T7" s="172"/>
      <c r="U7" s="172"/>
      <c r="V7" s="173"/>
      <c r="W7" s="171"/>
      <c r="X7" s="172"/>
      <c r="Y7" s="172"/>
      <c r="Z7" s="173"/>
      <c r="AA7" s="171"/>
      <c r="AB7" s="172"/>
      <c r="AC7" s="172"/>
      <c r="AD7" s="173"/>
      <c r="AE7" s="9"/>
      <c r="AF7" s="9"/>
      <c r="AG7" s="9"/>
      <c r="AH7" s="9"/>
      <c r="AI7" s="9"/>
      <c r="AJ7" s="9"/>
      <c r="AK7" s="9"/>
      <c r="AM7" s="199" t="s">
        <v>45</v>
      </c>
      <c r="AN7" s="200"/>
      <c r="AO7" s="13" t="str">
        <f>IF(COUNTBLANK($F$11:$F$110)&lt;100,SUM($F$11:$F$110),"")</f>
        <v/>
      </c>
      <c r="AP7" s="13" t="str">
        <f>IF(COUNTBLANK($J$11:$J$110)&lt;100,SUM($J$11:$J$110),"")</f>
        <v/>
      </c>
      <c r="AQ7" s="13" t="str">
        <f>IF(COUNTBLANK($N$11:$N$110)&lt;100,SUM($N$11:$N$110),"")</f>
        <v/>
      </c>
      <c r="AR7" s="13" t="str">
        <f>IF(COUNTBLANK($R$11:$R$110)&lt;100,SUM($R$11:$R$110),"")</f>
        <v/>
      </c>
      <c r="AS7" s="13" t="str">
        <f>IF(COUNTBLANK($V$11:$V$110)&lt;100,SUM($V$11:$V$110),"")</f>
        <v/>
      </c>
      <c r="AT7" s="13" t="str">
        <f>IF(COUNTBLANK($Z$11:$Z$110)&lt;100,SUM($Z$11:$Z$110),"")</f>
        <v/>
      </c>
      <c r="AU7" s="145" t="str">
        <f>IF(COUNTBLANK($AD$11:$AD$110)&lt;100,SUM($AD$11:$AD$110),"")</f>
        <v/>
      </c>
    </row>
    <row r="8" spans="1:48" ht="15" x14ac:dyDescent="0.2">
      <c r="A8" s="163" t="s">
        <v>46</v>
      </c>
      <c r="B8" s="164"/>
      <c r="C8" s="165"/>
      <c r="D8" s="166"/>
      <c r="E8" s="166"/>
      <c r="F8" s="167"/>
      <c r="G8" s="165"/>
      <c r="H8" s="166"/>
      <c r="I8" s="166"/>
      <c r="J8" s="167"/>
      <c r="K8" s="165"/>
      <c r="L8" s="166"/>
      <c r="M8" s="166"/>
      <c r="N8" s="167"/>
      <c r="O8" s="165"/>
      <c r="P8" s="166"/>
      <c r="Q8" s="166"/>
      <c r="R8" s="167"/>
      <c r="S8" s="165"/>
      <c r="T8" s="166"/>
      <c r="U8" s="166"/>
      <c r="V8" s="167"/>
      <c r="W8" s="165"/>
      <c r="X8" s="166"/>
      <c r="Y8" s="166"/>
      <c r="Z8" s="167"/>
      <c r="AA8" s="165"/>
      <c r="AB8" s="166"/>
      <c r="AC8" s="166"/>
      <c r="AD8" s="167"/>
      <c r="AE8" s="9"/>
      <c r="AF8" s="9"/>
      <c r="AG8" s="9"/>
      <c r="AH8" s="9"/>
      <c r="AI8" s="9"/>
      <c r="AJ8" s="9"/>
      <c r="AK8" s="9"/>
      <c r="AL8" s="9"/>
      <c r="AM8" s="199" t="s">
        <v>47</v>
      </c>
      <c r="AN8" s="200"/>
      <c r="AO8" s="14" t="str">
        <f>IF(AND(ISNUMBER('Oeufs 3e dépistage'!AO8),ISNUMBER(AO5)),'Oeufs 3e dépistage'!AO8+SUM($AE$11:$AE$110)/COUNT($C$11:$C$110),"")</f>
        <v/>
      </c>
      <c r="AP8" s="14" t="str">
        <f>IF(AND(ISNUMBER('Oeufs 3e dépistage'!AP8),ISNUMBER(AP5)),'Oeufs 3e dépistage'!AP8+SUM($AF$11:$AF$110)/COUNT($G$11:$G$110),"")</f>
        <v/>
      </c>
      <c r="AQ8" s="14" t="str">
        <f>IF(AND(ISNUMBER('Oeufs 3e dépistage'!AQ8),ISNUMBER(AQ5)),'Oeufs 3e dépistage'!AQ8+SUM($AG$11:$AG$110)/COUNT($K$11:$K$110),"")</f>
        <v/>
      </c>
      <c r="AR8" s="14" t="str">
        <f>IF(AND(ISNUMBER('Oeufs 3e dépistage'!AR8),ISNUMBER(AR5)),'Oeufs 3e dépistage'!AR8+SUM($AH$11:$AH$110)/COUNT($O$11:$O$110),"")</f>
        <v/>
      </c>
      <c r="AS8" s="14" t="str">
        <f>IF(AND(ISNUMBER('Oeufs 3e dépistage'!AS8),ISNUMBER(AS5)),'Oeufs 3e dépistage'!AS8+SUM($AI$11:$AI$110)/COUNT($S$11:$S$110),"")</f>
        <v/>
      </c>
      <c r="AT8" s="14" t="str">
        <f>IF(AND(ISNUMBER('Oeufs 3e dépistage'!AT8),ISNUMBER(AT5)),'Oeufs 3e dépistage'!AT8+SUM($AJ$11:$AJ$110)/COUNT($W$11:$W$110),"")</f>
        <v/>
      </c>
      <c r="AU8" s="146" t="str">
        <f>IF(AND(ISNUMBER('Oeufs 3e dépistage'!AU8),ISNUMBER(AU5)),'Oeufs 3e dépistage'!AU8+SUM($AK$11:$AK$110)/COUNT($AA$11:$AA$110),"")</f>
        <v/>
      </c>
    </row>
    <row r="9" spans="1:48" ht="35.1" customHeight="1" thickBot="1" x14ac:dyDescent="0.25">
      <c r="A9" s="176" t="s">
        <v>48</v>
      </c>
      <c r="B9" s="177"/>
      <c r="C9" s="32" t="str">
        <f>IF('Oeufs 1er dépistage'!C9&lt;&gt;0,'Oeufs 1er dépistage'!C9,"")</f>
        <v/>
      </c>
      <c r="D9" s="157" t="s">
        <v>49</v>
      </c>
      <c r="E9" s="157"/>
      <c r="F9" s="155"/>
      <c r="G9" s="32" t="str">
        <f>IF('Oeufs 1er dépistage'!G9&lt;&gt;0,'Oeufs 1er dépistage'!G9,"")</f>
        <v/>
      </c>
      <c r="H9" s="157" t="s">
        <v>49</v>
      </c>
      <c r="I9" s="157"/>
      <c r="J9" s="154"/>
      <c r="K9" s="32" t="str">
        <f>IF('Oeufs 1er dépistage'!K9&lt;&gt;0,'Oeufs 1er dépistage'!K9,"")</f>
        <v/>
      </c>
      <c r="L9" s="157" t="s">
        <v>49</v>
      </c>
      <c r="M9" s="157"/>
      <c r="N9" s="154"/>
      <c r="O9" s="32" t="str">
        <f>IF('Oeufs 1er dépistage'!O9&lt;&gt;0,'Oeufs 1er dépistage'!O9,"")</f>
        <v/>
      </c>
      <c r="P9" s="157" t="s">
        <v>49</v>
      </c>
      <c r="Q9" s="157"/>
      <c r="R9" s="48"/>
      <c r="S9" s="32" t="str">
        <f>IF('Oeufs 1er dépistage'!S9&lt;&gt;0,'Oeufs 1er dépistage'!S9,"")</f>
        <v/>
      </c>
      <c r="T9" s="157" t="s">
        <v>49</v>
      </c>
      <c r="U9" s="157"/>
      <c r="V9" s="48"/>
      <c r="W9" s="32" t="str">
        <f>IF('Oeufs 1er dépistage'!W9&lt;&gt;0,'Oeufs 1er dépistage'!W9,"")</f>
        <v/>
      </c>
      <c r="X9" s="157" t="s">
        <v>49</v>
      </c>
      <c r="Y9" s="157"/>
      <c r="Z9" s="48"/>
      <c r="AA9" s="32" t="str">
        <f>IF('Oeufs 1er dépistage'!AA9&lt;&gt;0,'Oeufs 1er dépistage'!AA9,"")</f>
        <v/>
      </c>
      <c r="AB9" s="157" t="s">
        <v>49</v>
      </c>
      <c r="AC9" s="157"/>
      <c r="AD9" s="48"/>
      <c r="AE9" s="9"/>
      <c r="AF9" s="9"/>
      <c r="AG9" s="9"/>
      <c r="AH9" s="9"/>
      <c r="AI9" s="9"/>
      <c r="AJ9" s="9"/>
      <c r="AK9" s="9"/>
      <c r="AL9" s="9"/>
      <c r="AM9" s="201" t="s">
        <v>50</v>
      </c>
      <c r="AN9" s="202"/>
      <c r="AO9" s="15" t="str">
        <f>IF(COUNTA($E$11:$E$110)&gt;0,ROUND((SUMIF($E$11:$E$110,"Blanc",$C$11:$C$110)/AO$5)*100,0)&amp;"% Blanc ; "&amp;ROUND((SUMIF($E$11:$E$110,"Crème",$C$11:$C$110)/AO$5)*100,0)&amp;"% Crème ; "&amp;ROUND((SUMIF($E$11:$E$110,"Gris",$C$11:$C$110)/AO$5)*100,0)&amp;"% Gris ; "&amp;CHAR(10)&amp;ROUND((SUMIF($E$11:$E$110,"Mauve",$C$11:$C$110)/AO$5)*100,0)&amp;"% Mauve ; "&amp;ROUND((SUMIF($E$11:$E$110,"Mixte",$C$11:$C$110)/AO$5)*100,0)&amp;"% Mixte ; "&amp;ROUND((SUMIF($E$11:$E$110,"Noir",$C$11:$C$110)/AO$5)*100,0)&amp;"% Noir","...% Blanc ; ...% Crème ; ...% Gris ;"&amp;CHAR(10)&amp;"...% Mauve ; ...% Mixte ; ...% Noir")</f>
        <v>...% Blanc ; ...% Crème ; ...% Gris ;
...% Mauve ; ...% Mixte ; ...% Noir</v>
      </c>
      <c r="AP9" s="15" t="str">
        <f>IF(COUNTA($I$11:$I$110)&gt;0,ROUND((SUMIF($I$11:$I$110,"Blanc",$G$11:$G$110)/AP$5)*100,0)&amp;"% Blanc ; "&amp;ROUND((SUMIF($I$11:$I$110,"Crème",$G$11:$G$110)/AP$5)*100,0)&amp;"% Crème ; "&amp;ROUND((SUMIF($I$11:$I$110,"Gris",$G$11:$G$110)/AP$5)*100,0)&amp;"% Gris ; "&amp;CHAR(10)&amp;ROUND((SUMIF($I$11:$I$110,"Mauve",$G$11:$G$110)/AP$5)*100,0)&amp;"% Mauve ; "&amp;ROUND((SUMIF($I$11:$I$110,"Mixte",$G$11:$G$110)/AP$5)*100,0)&amp;"% Mixte ; "&amp;ROUND((SUMIF($I$11:$I$110,"Noir",$G$11:$G$110)/AP$5)*100,0)&amp;"% Noir","...% Blanc ; ...% Crème ; ...% Gris ;"&amp;CHAR(10)&amp;"...% Mauve ; ...% Mixte ; ...% Noir")</f>
        <v>...% Blanc ; ...% Crème ; ...% Gris ;
...% Mauve ; ...% Mixte ; ...% Noir</v>
      </c>
      <c r="AQ9" s="15" t="str">
        <f>IF(COUNTA($M$11:$M$110)&gt;0,ROUND((SUMIF($M$11:$M$110,"Blanc",$K$11:$K$110)/AQ$5)*100,0)&amp;"% Blanc ; "&amp;ROUND((SUMIF($M$11:$M$110,"Crème",$K$11:$K$110)/AQ$5)*100,0)&amp;"% Crème ; "&amp;ROUND((SUMIF($M$11:$M$110,"Gris",$K$11:$K$110)/AQ$5)*100,0)&amp;"% Gris ; "&amp;CHAR(10)&amp;ROUND((SUMIF($M$11:$M$110,"Mauve",$K$11:$K$110)/AQ$5)*100,0)&amp;"% Mauve ; "&amp;ROUND((SUMIF($M$11:$M$110,"Mixte",$K$11:$K$110)/AQ$5)*100,0)&amp;"% Mixte ; "&amp;ROUND((SUMIF($M$11:$M$110,"Noir",$K$11:$K$110)/AQ$5)*100,0)&amp;"% Noir","...% Blanc ; ...% Crème ; ...% Gris ;"&amp;CHAR(10)&amp;"...% Mauve ; ...% Mixte ; ...% Noir")</f>
        <v>...% Blanc ; ...% Crème ; ...% Gris ;
...% Mauve ; ...% Mixte ; ...% Noir</v>
      </c>
      <c r="AR9" s="15" t="str">
        <f>IF(COUNTA($Q$11:$Q$110)&gt;0,ROUND((SUMIF($Q$11:$Q$110,"Blanc",$O$11:$O$110)/AR$5)*100,0)&amp;"% Blanc ; "&amp;ROUND((SUMIF($Q$11:$Q$110,"Crème",$O$11:$O$110)/AR$5)*100,0)&amp;"% Crème ; "&amp;ROUND((SUMIF($Q$11:$Q$110,"Gris",$O$11:$O$110)/AR$5)*100,0)&amp;"% Gris ; "&amp;CHAR(10)&amp;ROUND((SUMIF($Q$11:$Q$110,"Mauve",$O$11:$O$110)/AR$5)*100,0)&amp;"% Mauve ; "&amp;ROUND((SUMIF($Q$11:$Q$110,"Mixte",$O$11:$O$110)/AR$5)*100,0)&amp;"% Mixte ; "&amp;ROUND((SUMIF($Q$11:$Q$110,"Noir",$O$11:$O$110)/AR$5)*100,0)&amp;"% Noir","...% Blanc ; ...% Crème ; ...% Gris ;"&amp;CHAR(10)&amp;"...% Mauve ; ...% Mixte ; ...% Noir")</f>
        <v>...% Blanc ; ...% Crème ; ...% Gris ;
...% Mauve ; ...% Mixte ; ...% Noir</v>
      </c>
      <c r="AS9" s="15" t="str">
        <f>IF(COUNTA($U$11:$U$110)&gt;0,ROUND((SUMIF($U$11:$U$110,"Blanc",$S$11:$S$110)/AS$5)*100,0)&amp;"% Blanc ; "&amp;ROUND((SUMIF($U$11:$U$110,"Crème",$S$11:$S$110)/AS$5)*100,0)&amp;"% Crème ; "&amp;ROUND((SUMIF($U$11:$U$110,"Gris",$S$11:$S$110)/AS$5)*100,0)&amp;"% Gris ; "&amp;CHAR(10)&amp;ROUND((SUMIF($U$11:$U$110,"Mauve",$S$11:$S$110)/AS$5)*100,0)&amp;"% Mauve ; "&amp;ROUND((SUMIF($U$11:$U$110,"Mixte",$S$11:$S$110)/AS$5)*100,0)&amp;"% Mixte ; "&amp;ROUND((SUMIF($U$11:$U$110,"Noir",$S$11:$S$110)/AS$5)*100,0)&amp;"% Noir","...% Blanc ; ...% Crème ; ...% Gris ;"&amp;CHAR(10)&amp;"...% Mauve ; ...% Mixte ; ...% Noir")</f>
        <v>...% Blanc ; ...% Crème ; ...% Gris ;
...% Mauve ; ...% Mixte ; ...% Noir</v>
      </c>
      <c r="AT9" s="15" t="str">
        <f>IF(COUNTA($Y$11:$Y$110)&gt;0,ROUND((SUMIF($Y$11:$Y$110,"Blanc",$W$11:$W$110)/AT$5)*100,0)&amp;"% Blanc ; "&amp;ROUND((SUMIF($Y$11:$Y$110,"Crème",$W$11:$W$110)/AT$5)*100,0)&amp;"% Crème ; "&amp;ROUND((SUMIF($Y$11:$Y$110,"Gris",$W$11:$W$110)/AT$5)*100,0)&amp;"% Gris ; "&amp;CHAR(10)&amp;ROUND((SUMIF($Y$11:$Y$110,"Mauve",$W$11:$W$110)/AT$5)*100,0)&amp;"% Mauve ; "&amp;ROUND((SUMIF($Y$11:$Y$110,"Mixte",$W$11:$W$110)/AT$5)*100,0)&amp;"% Mixte ; "&amp;ROUND((SUMIF($Y$11:$Y$110,"Noir",$W$11:$W$110)/AT$5)*100,0)&amp;"% Noir","...% Blanc ; ...% Crème ; ...% Gris ;"&amp;CHAR(10)&amp;"...% Mauve ; ...% Mixte ; ...% Noir")</f>
        <v>...% Blanc ; ...% Crème ; ...% Gris ;
...% Mauve ; ...% Mixte ; ...% Noir</v>
      </c>
      <c r="AU9" s="147" t="str">
        <f>IF(COUNTA($AC$11:$AC$110)&gt;0,ROUND((SUMIF($AC$11:$AC$110,"Blanc",$AA$11:$AA$110)/AU$5)*100,0)&amp;"% Blanc ; "&amp;ROUND((SUMIF($AC$11:$AC$110,"Crème",$AA$11:$AA$110)/AU$5)*100,0)&amp;"% Crème ; "&amp;ROUND((SUMIF($AC$11:$AC$110,"Gris",$AA$11:$AA$110)/AU$5)*100,0)&amp;"% Gris ; "&amp;CHAR(10)&amp;ROUND((SUMIF($AC$11:$AC$110,"Mauve",$AA$11:$AA$110)/AU$5)*100,0)&amp;"% Mauve ; "&amp;ROUND((SUMIF($AC$11:$AC$110,"Mixte",$AA$11:$AA$110)/AU$5)*100,0)&amp;"% Mixte ; "&amp;ROUND((SUMIF($AC$11:$AC$110,"Noir",$AA$11:$AA$110)/AU$5)*100,0)&amp;"% Noir","...% Blanc ; ...% Crème ; ...% Gris ;"&amp;CHAR(10)&amp;"...% Mauve ; ...% Mixte ; ...% Noir")</f>
        <v>...% Blanc ; ...% Crème ; ...% Gris ;
...% Mauve ; ...% Mixte ; ...% Noir</v>
      </c>
    </row>
    <row r="10" spans="1:48" ht="45.75" customHeight="1" thickBot="1" x14ac:dyDescent="0.25">
      <c r="A10" s="86" t="s">
        <v>51</v>
      </c>
      <c r="B10" s="87" t="s">
        <v>52</v>
      </c>
      <c r="C10" s="79" t="s">
        <v>53</v>
      </c>
      <c r="D10" s="82" t="s">
        <v>54</v>
      </c>
      <c r="E10" s="80" t="s">
        <v>55</v>
      </c>
      <c r="F10" s="81" t="s">
        <v>45</v>
      </c>
      <c r="G10" s="79" t="s">
        <v>53</v>
      </c>
      <c r="H10" s="82" t="s">
        <v>54</v>
      </c>
      <c r="I10" s="80" t="s">
        <v>55</v>
      </c>
      <c r="J10" s="81" t="s">
        <v>45</v>
      </c>
      <c r="K10" s="79" t="s">
        <v>53</v>
      </c>
      <c r="L10" s="82" t="s">
        <v>54</v>
      </c>
      <c r="M10" s="80" t="s">
        <v>55</v>
      </c>
      <c r="N10" s="81" t="s">
        <v>45</v>
      </c>
      <c r="O10" s="79" t="s">
        <v>53</v>
      </c>
      <c r="P10" s="82" t="s">
        <v>54</v>
      </c>
      <c r="Q10" s="80" t="s">
        <v>55</v>
      </c>
      <c r="R10" s="81" t="s">
        <v>45</v>
      </c>
      <c r="S10" s="79" t="s">
        <v>53</v>
      </c>
      <c r="T10" s="82" t="s">
        <v>54</v>
      </c>
      <c r="U10" s="80" t="s">
        <v>55</v>
      </c>
      <c r="V10" s="81" t="s">
        <v>45</v>
      </c>
      <c r="W10" s="79" t="s">
        <v>53</v>
      </c>
      <c r="X10" s="82" t="s">
        <v>54</v>
      </c>
      <c r="Y10" s="80" t="s">
        <v>55</v>
      </c>
      <c r="Z10" s="81" t="s">
        <v>45</v>
      </c>
      <c r="AA10" s="79" t="s">
        <v>53</v>
      </c>
      <c r="AB10" s="82" t="s">
        <v>54</v>
      </c>
      <c r="AC10" s="80" t="s">
        <v>55</v>
      </c>
      <c r="AD10" s="81" t="s">
        <v>45</v>
      </c>
      <c r="AE10" s="49" t="s">
        <v>56</v>
      </c>
      <c r="AF10" s="49" t="s">
        <v>57</v>
      </c>
      <c r="AG10" s="49" t="s">
        <v>58</v>
      </c>
      <c r="AH10" s="49" t="s">
        <v>59</v>
      </c>
      <c r="AI10" s="49" t="s">
        <v>60</v>
      </c>
      <c r="AJ10" s="49" t="s">
        <v>61</v>
      </c>
      <c r="AK10" s="49" t="s">
        <v>62</v>
      </c>
    </row>
    <row r="11" spans="1:48" ht="15" x14ac:dyDescent="0.2">
      <c r="A11" s="158">
        <v>1</v>
      </c>
      <c r="B11" s="83">
        <v>1</v>
      </c>
      <c r="C11" s="17"/>
      <c r="D11" s="18"/>
      <c r="E11" s="19"/>
      <c r="F11" s="149"/>
      <c r="G11" s="17"/>
      <c r="H11" s="18"/>
      <c r="I11" s="19"/>
      <c r="J11" s="149"/>
      <c r="K11" s="17"/>
      <c r="L11" s="18"/>
      <c r="M11" s="19"/>
      <c r="N11" s="149"/>
      <c r="O11" s="17"/>
      <c r="P11" s="18"/>
      <c r="Q11" s="19"/>
      <c r="R11" s="149"/>
      <c r="S11" s="17"/>
      <c r="T11" s="18"/>
      <c r="U11" s="19"/>
      <c r="V11" s="149"/>
      <c r="W11" s="17"/>
      <c r="X11" s="18"/>
      <c r="Y11" s="19"/>
      <c r="Z11" s="149"/>
      <c r="AA11" s="17"/>
      <c r="AB11" s="18"/>
      <c r="AC11" s="19"/>
      <c r="AD11" s="149"/>
      <c r="AE11" s="50" t="str">
        <f>IF((C11+F11)&gt;0,1,"")</f>
        <v/>
      </c>
      <c r="AF11" s="50" t="str">
        <f t="shared" ref="AF11:AF42" si="0">IF((G11+J11)&gt;0,1,"")</f>
        <v/>
      </c>
      <c r="AG11" s="50" t="str">
        <f>IF((K11+N11)&gt;0,1,"")</f>
        <v/>
      </c>
      <c r="AH11" s="50" t="str">
        <f>IF((O11+R11)&gt;0,1,"")</f>
        <v/>
      </c>
      <c r="AI11" s="50" t="str">
        <f>IF((S11+V11)&gt;0,1,"")</f>
        <v/>
      </c>
      <c r="AJ11" s="50" t="str">
        <f>IF((W11+Z11)&gt;0,1,"")</f>
        <v/>
      </c>
      <c r="AK11" s="50" t="str">
        <f>IF((AA11+AD11)&gt;0,1,"")</f>
        <v/>
      </c>
    </row>
    <row r="12" spans="1:48" ht="20.100000000000001" customHeight="1" x14ac:dyDescent="0.2">
      <c r="A12" s="159"/>
      <c r="B12" s="84">
        <v>2</v>
      </c>
      <c r="C12" s="21"/>
      <c r="D12" s="22"/>
      <c r="E12" s="23"/>
      <c r="F12" s="30"/>
      <c r="G12" s="21"/>
      <c r="H12" s="22"/>
      <c r="I12" s="23"/>
      <c r="J12" s="30"/>
      <c r="K12" s="21"/>
      <c r="L12" s="22"/>
      <c r="M12" s="23"/>
      <c r="N12" s="30"/>
      <c r="O12" s="21"/>
      <c r="P12" s="22"/>
      <c r="Q12" s="23"/>
      <c r="R12" s="30"/>
      <c r="S12" s="21"/>
      <c r="T12" s="22"/>
      <c r="U12" s="23"/>
      <c r="V12" s="30"/>
      <c r="W12" s="21"/>
      <c r="X12" s="22"/>
      <c r="Y12" s="23"/>
      <c r="Z12" s="30"/>
      <c r="AA12" s="21"/>
      <c r="AB12" s="22"/>
      <c r="AC12" s="23"/>
      <c r="AD12" s="30"/>
      <c r="AE12" s="51" t="str">
        <f t="shared" ref="AE12:AE75" si="1">IF((C12+F12)&gt;0,1,"")</f>
        <v/>
      </c>
      <c r="AF12" s="51" t="str">
        <f t="shared" si="0"/>
        <v/>
      </c>
      <c r="AG12" s="51" t="str">
        <f t="shared" ref="AG12:AG75" si="2">IF((K12+N12)&gt;0,1,"")</f>
        <v/>
      </c>
      <c r="AH12" s="51" t="str">
        <f t="shared" ref="AH12:AH75" si="3">IF((O12+R12)&gt;0,1,"")</f>
        <v/>
      </c>
      <c r="AI12" s="51" t="str">
        <f t="shared" ref="AI12:AI75" si="4">IF((S12+V12)&gt;0,1,"")</f>
        <v/>
      </c>
      <c r="AJ12" s="51" t="str">
        <f t="shared" ref="AJ12:AJ75" si="5">IF((W12+Z12)&gt;0,1,"")</f>
        <v/>
      </c>
      <c r="AK12" s="51" t="str">
        <f t="shared" ref="AK12:AK75" si="6">IF((AA12+AD12)&gt;0,1,"")</f>
        <v/>
      </c>
    </row>
    <row r="13" spans="1:48" ht="20.100000000000001" customHeight="1" x14ac:dyDescent="0.2">
      <c r="A13" s="159"/>
      <c r="B13" s="84">
        <v>3</v>
      </c>
      <c r="C13" s="21"/>
      <c r="D13" s="22"/>
      <c r="E13" s="23"/>
      <c r="F13" s="30"/>
      <c r="G13" s="21"/>
      <c r="H13" s="22"/>
      <c r="I13" s="23"/>
      <c r="J13" s="30"/>
      <c r="K13" s="21"/>
      <c r="L13" s="22"/>
      <c r="M13" s="23"/>
      <c r="N13" s="30"/>
      <c r="O13" s="21"/>
      <c r="P13" s="22"/>
      <c r="Q13" s="23"/>
      <c r="R13" s="30"/>
      <c r="S13" s="21"/>
      <c r="T13" s="22"/>
      <c r="U13" s="23"/>
      <c r="V13" s="30"/>
      <c r="W13" s="21"/>
      <c r="X13" s="22"/>
      <c r="Y13" s="23"/>
      <c r="Z13" s="30"/>
      <c r="AA13" s="21"/>
      <c r="AB13" s="22"/>
      <c r="AC13" s="23"/>
      <c r="AD13" s="30"/>
      <c r="AE13" s="51" t="str">
        <f t="shared" si="1"/>
        <v/>
      </c>
      <c r="AF13" s="51" t="str">
        <f t="shared" si="0"/>
        <v/>
      </c>
      <c r="AG13" s="51" t="str">
        <f t="shared" si="2"/>
        <v/>
      </c>
      <c r="AH13" s="51" t="str">
        <f t="shared" si="3"/>
        <v/>
      </c>
      <c r="AI13" s="51" t="str">
        <f t="shared" si="4"/>
        <v/>
      </c>
      <c r="AJ13" s="51" t="str">
        <f t="shared" si="5"/>
        <v/>
      </c>
      <c r="AK13" s="51" t="str">
        <f t="shared" si="6"/>
        <v/>
      </c>
    </row>
    <row r="14" spans="1:48" ht="20.100000000000001" customHeight="1" x14ac:dyDescent="0.2">
      <c r="A14" s="159"/>
      <c r="B14" s="84">
        <v>4</v>
      </c>
      <c r="C14" s="21"/>
      <c r="D14" s="22"/>
      <c r="E14" s="23"/>
      <c r="F14" s="30"/>
      <c r="G14" s="21"/>
      <c r="H14" s="22"/>
      <c r="I14" s="23"/>
      <c r="J14" s="30"/>
      <c r="K14" s="21"/>
      <c r="L14" s="22"/>
      <c r="M14" s="23"/>
      <c r="N14" s="30"/>
      <c r="O14" s="21"/>
      <c r="P14" s="22"/>
      <c r="Q14" s="23"/>
      <c r="R14" s="30"/>
      <c r="S14" s="21"/>
      <c r="T14" s="22"/>
      <c r="U14" s="23"/>
      <c r="V14" s="30"/>
      <c r="W14" s="21"/>
      <c r="X14" s="22"/>
      <c r="Y14" s="23"/>
      <c r="Z14" s="30"/>
      <c r="AA14" s="21"/>
      <c r="AB14" s="22"/>
      <c r="AC14" s="23"/>
      <c r="AD14" s="30"/>
      <c r="AE14" s="51" t="str">
        <f t="shared" si="1"/>
        <v/>
      </c>
      <c r="AF14" s="51" t="str">
        <f t="shared" si="0"/>
        <v/>
      </c>
      <c r="AG14" s="51" t="str">
        <f t="shared" si="2"/>
        <v/>
      </c>
      <c r="AH14" s="51" t="str">
        <f t="shared" si="3"/>
        <v/>
      </c>
      <c r="AI14" s="51" t="str">
        <f t="shared" si="4"/>
        <v/>
      </c>
      <c r="AJ14" s="51" t="str">
        <f t="shared" si="5"/>
        <v/>
      </c>
      <c r="AK14" s="51" t="str">
        <f t="shared" si="6"/>
        <v/>
      </c>
    </row>
    <row r="15" spans="1:48" ht="20.100000000000001" customHeight="1" x14ac:dyDescent="0.2">
      <c r="A15" s="159"/>
      <c r="B15" s="84">
        <v>5</v>
      </c>
      <c r="C15" s="21"/>
      <c r="D15" s="22"/>
      <c r="E15" s="23"/>
      <c r="F15" s="30"/>
      <c r="G15" s="21"/>
      <c r="H15" s="22"/>
      <c r="I15" s="23"/>
      <c r="J15" s="30"/>
      <c r="K15" s="21"/>
      <c r="L15" s="22"/>
      <c r="M15" s="23"/>
      <c r="N15" s="30"/>
      <c r="O15" s="21"/>
      <c r="P15" s="22"/>
      <c r="Q15" s="23"/>
      <c r="R15" s="30"/>
      <c r="S15" s="21"/>
      <c r="T15" s="22"/>
      <c r="U15" s="23"/>
      <c r="V15" s="30"/>
      <c r="W15" s="21"/>
      <c r="X15" s="22"/>
      <c r="Y15" s="23"/>
      <c r="Z15" s="30"/>
      <c r="AA15" s="21"/>
      <c r="AB15" s="22"/>
      <c r="AC15" s="23"/>
      <c r="AD15" s="30"/>
      <c r="AE15" s="51" t="str">
        <f t="shared" si="1"/>
        <v/>
      </c>
      <c r="AF15" s="51" t="str">
        <f t="shared" si="0"/>
        <v/>
      </c>
      <c r="AG15" s="51" t="str">
        <f t="shared" si="2"/>
        <v/>
      </c>
      <c r="AH15" s="51" t="str">
        <f t="shared" si="3"/>
        <v/>
      </c>
      <c r="AI15" s="51" t="str">
        <f t="shared" si="4"/>
        <v/>
      </c>
      <c r="AJ15" s="51" t="str">
        <f t="shared" si="5"/>
        <v/>
      </c>
      <c r="AK15" s="51" t="str">
        <f t="shared" si="6"/>
        <v/>
      </c>
    </row>
    <row r="16" spans="1:48" ht="20.100000000000001" customHeight="1" x14ac:dyDescent="0.2">
      <c r="A16" s="159"/>
      <c r="B16" s="84">
        <v>6</v>
      </c>
      <c r="C16" s="21"/>
      <c r="D16" s="22"/>
      <c r="E16" s="23"/>
      <c r="F16" s="30"/>
      <c r="G16" s="21"/>
      <c r="H16" s="22"/>
      <c r="I16" s="23"/>
      <c r="J16" s="30"/>
      <c r="K16" s="21"/>
      <c r="L16" s="22"/>
      <c r="M16" s="23"/>
      <c r="N16" s="30"/>
      <c r="O16" s="21"/>
      <c r="P16" s="22"/>
      <c r="Q16" s="23"/>
      <c r="R16" s="30"/>
      <c r="S16" s="21"/>
      <c r="T16" s="22"/>
      <c r="U16" s="23"/>
      <c r="V16" s="30"/>
      <c r="W16" s="21"/>
      <c r="X16" s="22"/>
      <c r="Y16" s="23"/>
      <c r="Z16" s="30"/>
      <c r="AA16" s="21"/>
      <c r="AB16" s="22"/>
      <c r="AC16" s="23"/>
      <c r="AD16" s="30"/>
      <c r="AE16" s="51" t="str">
        <f t="shared" si="1"/>
        <v/>
      </c>
      <c r="AF16" s="51" t="str">
        <f t="shared" si="0"/>
        <v/>
      </c>
      <c r="AG16" s="51" t="str">
        <f t="shared" si="2"/>
        <v/>
      </c>
      <c r="AH16" s="51" t="str">
        <f t="shared" si="3"/>
        <v/>
      </c>
      <c r="AI16" s="51" t="str">
        <f t="shared" si="4"/>
        <v/>
      </c>
      <c r="AJ16" s="51" t="str">
        <f t="shared" si="5"/>
        <v/>
      </c>
      <c r="AK16" s="51" t="str">
        <f t="shared" si="6"/>
        <v/>
      </c>
    </row>
    <row r="17" spans="1:37" ht="20.100000000000001" customHeight="1" x14ac:dyDescent="0.2">
      <c r="A17" s="159"/>
      <c r="B17" s="84">
        <v>7</v>
      </c>
      <c r="C17" s="21"/>
      <c r="D17" s="22"/>
      <c r="E17" s="23"/>
      <c r="F17" s="30"/>
      <c r="G17" s="21"/>
      <c r="H17" s="22"/>
      <c r="I17" s="23"/>
      <c r="J17" s="30"/>
      <c r="K17" s="21"/>
      <c r="L17" s="22"/>
      <c r="M17" s="23"/>
      <c r="N17" s="30"/>
      <c r="O17" s="21"/>
      <c r="P17" s="22"/>
      <c r="Q17" s="23"/>
      <c r="R17" s="30"/>
      <c r="S17" s="21"/>
      <c r="T17" s="22"/>
      <c r="U17" s="23"/>
      <c r="V17" s="30"/>
      <c r="W17" s="21"/>
      <c r="X17" s="22"/>
      <c r="Y17" s="23"/>
      <c r="Z17" s="30"/>
      <c r="AA17" s="21"/>
      <c r="AB17" s="22"/>
      <c r="AC17" s="23"/>
      <c r="AD17" s="30"/>
      <c r="AE17" s="51" t="str">
        <f t="shared" si="1"/>
        <v/>
      </c>
      <c r="AF17" s="51" t="str">
        <f t="shared" si="0"/>
        <v/>
      </c>
      <c r="AG17" s="51" t="str">
        <f t="shared" si="2"/>
        <v/>
      </c>
      <c r="AH17" s="51" t="str">
        <f t="shared" si="3"/>
        <v/>
      </c>
      <c r="AI17" s="51" t="str">
        <f t="shared" si="4"/>
        <v/>
      </c>
      <c r="AJ17" s="51" t="str">
        <f t="shared" si="5"/>
        <v/>
      </c>
      <c r="AK17" s="51" t="str">
        <f t="shared" si="6"/>
        <v/>
      </c>
    </row>
    <row r="18" spans="1:37" ht="20.100000000000001" customHeight="1" x14ac:dyDescent="0.2">
      <c r="A18" s="159"/>
      <c r="B18" s="84">
        <v>8</v>
      </c>
      <c r="C18" s="21"/>
      <c r="D18" s="22"/>
      <c r="E18" s="23"/>
      <c r="F18" s="30"/>
      <c r="G18" s="21"/>
      <c r="H18" s="22"/>
      <c r="I18" s="23"/>
      <c r="J18" s="30"/>
      <c r="K18" s="21"/>
      <c r="L18" s="22"/>
      <c r="M18" s="23"/>
      <c r="N18" s="30"/>
      <c r="O18" s="21"/>
      <c r="P18" s="22"/>
      <c r="Q18" s="23"/>
      <c r="R18" s="30"/>
      <c r="S18" s="21"/>
      <c r="T18" s="22"/>
      <c r="U18" s="23"/>
      <c r="V18" s="30"/>
      <c r="W18" s="21"/>
      <c r="X18" s="22"/>
      <c r="Y18" s="23"/>
      <c r="Z18" s="30"/>
      <c r="AA18" s="21"/>
      <c r="AB18" s="22"/>
      <c r="AC18" s="23"/>
      <c r="AD18" s="30"/>
      <c r="AE18" s="51" t="str">
        <f t="shared" si="1"/>
        <v/>
      </c>
      <c r="AF18" s="51" t="str">
        <f t="shared" si="0"/>
        <v/>
      </c>
      <c r="AG18" s="51" t="str">
        <f t="shared" si="2"/>
        <v/>
      </c>
      <c r="AH18" s="51" t="str">
        <f t="shared" si="3"/>
        <v/>
      </c>
      <c r="AI18" s="51" t="str">
        <f t="shared" si="4"/>
        <v/>
      </c>
      <c r="AJ18" s="51" t="str">
        <f t="shared" si="5"/>
        <v/>
      </c>
      <c r="AK18" s="51" t="str">
        <f t="shared" si="6"/>
        <v/>
      </c>
    </row>
    <row r="19" spans="1:37" ht="20.100000000000001" customHeight="1" x14ac:dyDescent="0.2">
      <c r="A19" s="159"/>
      <c r="B19" s="84">
        <v>9</v>
      </c>
      <c r="C19" s="21"/>
      <c r="D19" s="22"/>
      <c r="E19" s="23"/>
      <c r="F19" s="30"/>
      <c r="G19" s="21"/>
      <c r="H19" s="22"/>
      <c r="I19" s="23"/>
      <c r="J19" s="30"/>
      <c r="K19" s="21"/>
      <c r="L19" s="22"/>
      <c r="M19" s="23"/>
      <c r="N19" s="30"/>
      <c r="O19" s="21"/>
      <c r="P19" s="22"/>
      <c r="Q19" s="23"/>
      <c r="R19" s="30"/>
      <c r="S19" s="21"/>
      <c r="T19" s="22"/>
      <c r="U19" s="23"/>
      <c r="V19" s="30"/>
      <c r="W19" s="21"/>
      <c r="X19" s="22"/>
      <c r="Y19" s="23"/>
      <c r="Z19" s="30"/>
      <c r="AA19" s="21"/>
      <c r="AB19" s="22"/>
      <c r="AC19" s="23"/>
      <c r="AD19" s="30"/>
      <c r="AE19" s="51" t="str">
        <f t="shared" si="1"/>
        <v/>
      </c>
      <c r="AF19" s="51" t="str">
        <f t="shared" si="0"/>
        <v/>
      </c>
      <c r="AG19" s="51" t="str">
        <f t="shared" si="2"/>
        <v/>
      </c>
      <c r="AH19" s="51" t="str">
        <f t="shared" si="3"/>
        <v/>
      </c>
      <c r="AI19" s="51" t="str">
        <f t="shared" si="4"/>
        <v/>
      </c>
      <c r="AJ19" s="51" t="str">
        <f t="shared" si="5"/>
        <v/>
      </c>
      <c r="AK19" s="51" t="str">
        <f t="shared" si="6"/>
        <v/>
      </c>
    </row>
    <row r="20" spans="1:37" ht="20.100000000000001" customHeight="1" thickBot="1" x14ac:dyDescent="0.25">
      <c r="A20" s="160"/>
      <c r="B20" s="85">
        <v>10</v>
      </c>
      <c r="C20" s="25"/>
      <c r="D20" s="26"/>
      <c r="E20" s="27"/>
      <c r="F20" s="28"/>
      <c r="G20" s="25"/>
      <c r="H20" s="26"/>
      <c r="I20" s="27"/>
      <c r="J20" s="28"/>
      <c r="K20" s="25"/>
      <c r="L20" s="26"/>
      <c r="M20" s="27"/>
      <c r="N20" s="28"/>
      <c r="O20" s="25"/>
      <c r="P20" s="26"/>
      <c r="Q20" s="27"/>
      <c r="R20" s="28"/>
      <c r="S20" s="25"/>
      <c r="T20" s="26"/>
      <c r="U20" s="27"/>
      <c r="V20" s="28"/>
      <c r="W20" s="25"/>
      <c r="X20" s="26"/>
      <c r="Y20" s="27"/>
      <c r="Z20" s="28"/>
      <c r="AA20" s="25"/>
      <c r="AB20" s="26"/>
      <c r="AC20" s="27"/>
      <c r="AD20" s="28"/>
      <c r="AE20" s="52" t="str">
        <f t="shared" si="1"/>
        <v/>
      </c>
      <c r="AF20" s="52" t="str">
        <f t="shared" si="0"/>
        <v/>
      </c>
      <c r="AG20" s="52" t="str">
        <f t="shared" si="2"/>
        <v/>
      </c>
      <c r="AH20" s="52" t="str">
        <f t="shared" si="3"/>
        <v/>
      </c>
      <c r="AI20" s="52" t="str">
        <f t="shared" si="4"/>
        <v/>
      </c>
      <c r="AJ20" s="52" t="str">
        <f t="shared" si="5"/>
        <v/>
      </c>
      <c r="AK20" s="52" t="str">
        <f t="shared" si="6"/>
        <v/>
      </c>
    </row>
    <row r="21" spans="1:37" ht="20.100000000000001" customHeight="1" x14ac:dyDescent="0.2">
      <c r="A21" s="158">
        <v>2</v>
      </c>
      <c r="B21" s="16">
        <v>1</v>
      </c>
      <c r="C21" s="17"/>
      <c r="D21" s="18"/>
      <c r="E21" s="19"/>
      <c r="F21" s="149"/>
      <c r="G21" s="17"/>
      <c r="H21" s="18"/>
      <c r="I21" s="19"/>
      <c r="J21" s="149"/>
      <c r="K21" s="17"/>
      <c r="L21" s="18"/>
      <c r="M21" s="19"/>
      <c r="N21" s="149"/>
      <c r="O21" s="17"/>
      <c r="P21" s="18"/>
      <c r="Q21" s="19"/>
      <c r="R21" s="149"/>
      <c r="S21" s="17"/>
      <c r="T21" s="18"/>
      <c r="U21" s="19"/>
      <c r="V21" s="149"/>
      <c r="W21" s="17"/>
      <c r="X21" s="18"/>
      <c r="Y21" s="19"/>
      <c r="Z21" s="149"/>
      <c r="AA21" s="17"/>
      <c r="AB21" s="18"/>
      <c r="AC21" s="19"/>
      <c r="AD21" s="149"/>
      <c r="AE21" s="50" t="str">
        <f t="shared" si="1"/>
        <v/>
      </c>
      <c r="AF21" s="50" t="str">
        <f t="shared" si="0"/>
        <v/>
      </c>
      <c r="AG21" s="50" t="str">
        <f t="shared" si="2"/>
        <v/>
      </c>
      <c r="AH21" s="50" t="str">
        <f t="shared" si="3"/>
        <v/>
      </c>
      <c r="AI21" s="50" t="str">
        <f t="shared" si="4"/>
        <v/>
      </c>
      <c r="AJ21" s="50" t="str">
        <f t="shared" si="5"/>
        <v/>
      </c>
      <c r="AK21" s="50" t="str">
        <f t="shared" si="6"/>
        <v/>
      </c>
    </row>
    <row r="22" spans="1:37" ht="20.100000000000001" customHeight="1" x14ac:dyDescent="0.2">
      <c r="A22" s="159"/>
      <c r="B22" s="20">
        <v>2</v>
      </c>
      <c r="C22" s="21"/>
      <c r="D22" s="22"/>
      <c r="E22" s="23"/>
      <c r="F22" s="30"/>
      <c r="G22" s="21"/>
      <c r="H22" s="22"/>
      <c r="I22" s="23"/>
      <c r="J22" s="30"/>
      <c r="K22" s="21"/>
      <c r="L22" s="22"/>
      <c r="M22" s="23"/>
      <c r="N22" s="30"/>
      <c r="O22" s="21"/>
      <c r="P22" s="22"/>
      <c r="Q22" s="23"/>
      <c r="R22" s="30"/>
      <c r="S22" s="21"/>
      <c r="T22" s="22"/>
      <c r="U22" s="23"/>
      <c r="V22" s="30"/>
      <c r="W22" s="21"/>
      <c r="X22" s="22"/>
      <c r="Y22" s="23"/>
      <c r="Z22" s="30"/>
      <c r="AA22" s="21"/>
      <c r="AB22" s="22"/>
      <c r="AC22" s="23"/>
      <c r="AD22" s="30"/>
      <c r="AE22" s="51" t="str">
        <f t="shared" si="1"/>
        <v/>
      </c>
      <c r="AF22" s="51" t="str">
        <f t="shared" si="0"/>
        <v/>
      </c>
      <c r="AG22" s="51" t="str">
        <f t="shared" si="2"/>
        <v/>
      </c>
      <c r="AH22" s="51" t="str">
        <f t="shared" si="3"/>
        <v/>
      </c>
      <c r="AI22" s="51" t="str">
        <f t="shared" si="4"/>
        <v/>
      </c>
      <c r="AJ22" s="51" t="str">
        <f t="shared" si="5"/>
        <v/>
      </c>
      <c r="AK22" s="51" t="str">
        <f t="shared" si="6"/>
        <v/>
      </c>
    </row>
    <row r="23" spans="1:37" ht="20.100000000000001" customHeight="1" x14ac:dyDescent="0.2">
      <c r="A23" s="159"/>
      <c r="B23" s="20">
        <v>3</v>
      </c>
      <c r="C23" s="21"/>
      <c r="D23" s="22"/>
      <c r="E23" s="23"/>
      <c r="F23" s="30"/>
      <c r="G23" s="21"/>
      <c r="H23" s="22"/>
      <c r="I23" s="23"/>
      <c r="J23" s="30"/>
      <c r="K23" s="21"/>
      <c r="L23" s="22"/>
      <c r="M23" s="23"/>
      <c r="N23" s="30"/>
      <c r="O23" s="21"/>
      <c r="P23" s="22"/>
      <c r="Q23" s="23"/>
      <c r="R23" s="30"/>
      <c r="S23" s="21"/>
      <c r="T23" s="22"/>
      <c r="U23" s="23"/>
      <c r="V23" s="30"/>
      <c r="W23" s="21"/>
      <c r="X23" s="22"/>
      <c r="Y23" s="23"/>
      <c r="Z23" s="30"/>
      <c r="AA23" s="21"/>
      <c r="AB23" s="22"/>
      <c r="AC23" s="23"/>
      <c r="AD23" s="30"/>
      <c r="AE23" s="51" t="str">
        <f t="shared" si="1"/>
        <v/>
      </c>
      <c r="AF23" s="51" t="str">
        <f t="shared" si="0"/>
        <v/>
      </c>
      <c r="AG23" s="51" t="str">
        <f t="shared" si="2"/>
        <v/>
      </c>
      <c r="AH23" s="51" t="str">
        <f t="shared" si="3"/>
        <v/>
      </c>
      <c r="AI23" s="51" t="str">
        <f t="shared" si="4"/>
        <v/>
      </c>
      <c r="AJ23" s="51" t="str">
        <f t="shared" si="5"/>
        <v/>
      </c>
      <c r="AK23" s="51" t="str">
        <f t="shared" si="6"/>
        <v/>
      </c>
    </row>
    <row r="24" spans="1:37" ht="20.100000000000001" customHeight="1" x14ac:dyDescent="0.2">
      <c r="A24" s="159"/>
      <c r="B24" s="20">
        <v>4</v>
      </c>
      <c r="C24" s="21"/>
      <c r="D24" s="22"/>
      <c r="E24" s="23"/>
      <c r="F24" s="30"/>
      <c r="G24" s="21"/>
      <c r="H24" s="22"/>
      <c r="I24" s="23"/>
      <c r="J24" s="30"/>
      <c r="K24" s="21"/>
      <c r="L24" s="22"/>
      <c r="M24" s="23"/>
      <c r="N24" s="30"/>
      <c r="O24" s="21"/>
      <c r="P24" s="22"/>
      <c r="Q24" s="23"/>
      <c r="R24" s="30"/>
      <c r="S24" s="21"/>
      <c r="T24" s="22"/>
      <c r="U24" s="23"/>
      <c r="V24" s="30"/>
      <c r="W24" s="21"/>
      <c r="X24" s="22"/>
      <c r="Y24" s="23"/>
      <c r="Z24" s="30"/>
      <c r="AA24" s="21"/>
      <c r="AB24" s="22"/>
      <c r="AC24" s="23"/>
      <c r="AD24" s="30"/>
      <c r="AE24" s="51" t="str">
        <f t="shared" si="1"/>
        <v/>
      </c>
      <c r="AF24" s="51" t="str">
        <f t="shared" si="0"/>
        <v/>
      </c>
      <c r="AG24" s="51" t="str">
        <f t="shared" si="2"/>
        <v/>
      </c>
      <c r="AH24" s="51" t="str">
        <f t="shared" si="3"/>
        <v/>
      </c>
      <c r="AI24" s="51" t="str">
        <f t="shared" si="4"/>
        <v/>
      </c>
      <c r="AJ24" s="51" t="str">
        <f t="shared" si="5"/>
        <v/>
      </c>
      <c r="AK24" s="51" t="str">
        <f t="shared" si="6"/>
        <v/>
      </c>
    </row>
    <row r="25" spans="1:37" ht="20.100000000000001" customHeight="1" x14ac:dyDescent="0.2">
      <c r="A25" s="159"/>
      <c r="B25" s="20">
        <v>5</v>
      </c>
      <c r="C25" s="21"/>
      <c r="D25" s="22"/>
      <c r="E25" s="23"/>
      <c r="F25" s="30"/>
      <c r="G25" s="21"/>
      <c r="H25" s="22"/>
      <c r="I25" s="23"/>
      <c r="J25" s="30"/>
      <c r="K25" s="21"/>
      <c r="L25" s="22"/>
      <c r="M25" s="23"/>
      <c r="N25" s="30"/>
      <c r="O25" s="21"/>
      <c r="P25" s="22"/>
      <c r="Q25" s="23"/>
      <c r="R25" s="30"/>
      <c r="S25" s="21"/>
      <c r="T25" s="22"/>
      <c r="U25" s="23"/>
      <c r="V25" s="30"/>
      <c r="W25" s="21"/>
      <c r="X25" s="22"/>
      <c r="Y25" s="23"/>
      <c r="Z25" s="30"/>
      <c r="AA25" s="21"/>
      <c r="AB25" s="22"/>
      <c r="AC25" s="23"/>
      <c r="AD25" s="30"/>
      <c r="AE25" s="51" t="str">
        <f t="shared" si="1"/>
        <v/>
      </c>
      <c r="AF25" s="51" t="str">
        <f t="shared" si="0"/>
        <v/>
      </c>
      <c r="AG25" s="51" t="str">
        <f t="shared" si="2"/>
        <v/>
      </c>
      <c r="AH25" s="51" t="str">
        <f t="shared" si="3"/>
        <v/>
      </c>
      <c r="AI25" s="51" t="str">
        <f t="shared" si="4"/>
        <v/>
      </c>
      <c r="AJ25" s="51" t="str">
        <f t="shared" si="5"/>
        <v/>
      </c>
      <c r="AK25" s="51" t="str">
        <f t="shared" si="6"/>
        <v/>
      </c>
    </row>
    <row r="26" spans="1:37" ht="20.100000000000001" customHeight="1" x14ac:dyDescent="0.2">
      <c r="A26" s="159"/>
      <c r="B26" s="20">
        <v>6</v>
      </c>
      <c r="C26" s="21"/>
      <c r="D26" s="22"/>
      <c r="E26" s="23"/>
      <c r="F26" s="30"/>
      <c r="G26" s="21"/>
      <c r="H26" s="22"/>
      <c r="I26" s="23"/>
      <c r="J26" s="30"/>
      <c r="K26" s="21"/>
      <c r="L26" s="22"/>
      <c r="M26" s="23"/>
      <c r="N26" s="30"/>
      <c r="O26" s="21"/>
      <c r="P26" s="22"/>
      <c r="Q26" s="23"/>
      <c r="R26" s="30"/>
      <c r="S26" s="21"/>
      <c r="T26" s="22"/>
      <c r="U26" s="23"/>
      <c r="V26" s="30"/>
      <c r="W26" s="21"/>
      <c r="X26" s="22"/>
      <c r="Y26" s="23"/>
      <c r="Z26" s="30"/>
      <c r="AA26" s="21"/>
      <c r="AB26" s="22"/>
      <c r="AC26" s="23"/>
      <c r="AD26" s="30"/>
      <c r="AE26" s="51" t="str">
        <f t="shared" si="1"/>
        <v/>
      </c>
      <c r="AF26" s="51" t="str">
        <f t="shared" si="0"/>
        <v/>
      </c>
      <c r="AG26" s="51" t="str">
        <f t="shared" si="2"/>
        <v/>
      </c>
      <c r="AH26" s="51" t="str">
        <f t="shared" si="3"/>
        <v/>
      </c>
      <c r="AI26" s="51" t="str">
        <f t="shared" si="4"/>
        <v/>
      </c>
      <c r="AJ26" s="51" t="str">
        <f t="shared" si="5"/>
        <v/>
      </c>
      <c r="AK26" s="51" t="str">
        <f t="shared" si="6"/>
        <v/>
      </c>
    </row>
    <row r="27" spans="1:37" ht="20.100000000000001" customHeight="1" x14ac:dyDescent="0.2">
      <c r="A27" s="159"/>
      <c r="B27" s="20">
        <v>7</v>
      </c>
      <c r="C27" s="21"/>
      <c r="D27" s="22"/>
      <c r="E27" s="23"/>
      <c r="F27" s="30"/>
      <c r="G27" s="21"/>
      <c r="H27" s="22"/>
      <c r="I27" s="23"/>
      <c r="J27" s="30"/>
      <c r="K27" s="21"/>
      <c r="L27" s="22"/>
      <c r="M27" s="23"/>
      <c r="N27" s="30"/>
      <c r="O27" s="21"/>
      <c r="P27" s="22"/>
      <c r="Q27" s="23"/>
      <c r="R27" s="30"/>
      <c r="S27" s="21"/>
      <c r="T27" s="22"/>
      <c r="U27" s="23"/>
      <c r="V27" s="30"/>
      <c r="W27" s="21"/>
      <c r="X27" s="22"/>
      <c r="Y27" s="23"/>
      <c r="Z27" s="30"/>
      <c r="AA27" s="21"/>
      <c r="AB27" s="22"/>
      <c r="AC27" s="23"/>
      <c r="AD27" s="30"/>
      <c r="AE27" s="51" t="str">
        <f t="shared" si="1"/>
        <v/>
      </c>
      <c r="AF27" s="51" t="str">
        <f t="shared" si="0"/>
        <v/>
      </c>
      <c r="AG27" s="51" t="str">
        <f t="shared" si="2"/>
        <v/>
      </c>
      <c r="AH27" s="51" t="str">
        <f t="shared" si="3"/>
        <v/>
      </c>
      <c r="AI27" s="51" t="str">
        <f t="shared" si="4"/>
        <v/>
      </c>
      <c r="AJ27" s="51" t="str">
        <f t="shared" si="5"/>
        <v/>
      </c>
      <c r="AK27" s="51" t="str">
        <f t="shared" si="6"/>
        <v/>
      </c>
    </row>
    <row r="28" spans="1:37" ht="20.100000000000001" customHeight="1" x14ac:dyDescent="0.2">
      <c r="A28" s="159"/>
      <c r="B28" s="20">
        <v>8</v>
      </c>
      <c r="C28" s="21"/>
      <c r="D28" s="22"/>
      <c r="E28" s="23"/>
      <c r="F28" s="30"/>
      <c r="G28" s="21"/>
      <c r="H28" s="22"/>
      <c r="I28" s="23"/>
      <c r="J28" s="30"/>
      <c r="K28" s="21"/>
      <c r="L28" s="22"/>
      <c r="M28" s="23"/>
      <c r="N28" s="30"/>
      <c r="O28" s="21"/>
      <c r="P28" s="22"/>
      <c r="Q28" s="23"/>
      <c r="R28" s="30"/>
      <c r="S28" s="21"/>
      <c r="T28" s="22"/>
      <c r="U28" s="23"/>
      <c r="V28" s="30"/>
      <c r="W28" s="21"/>
      <c r="X28" s="22"/>
      <c r="Y28" s="23"/>
      <c r="Z28" s="30"/>
      <c r="AA28" s="21"/>
      <c r="AB28" s="22"/>
      <c r="AC28" s="23"/>
      <c r="AD28" s="30"/>
      <c r="AE28" s="51" t="str">
        <f t="shared" si="1"/>
        <v/>
      </c>
      <c r="AF28" s="51" t="str">
        <f t="shared" si="0"/>
        <v/>
      </c>
      <c r="AG28" s="51" t="str">
        <f t="shared" si="2"/>
        <v/>
      </c>
      <c r="AH28" s="51" t="str">
        <f t="shared" si="3"/>
        <v/>
      </c>
      <c r="AI28" s="51" t="str">
        <f t="shared" si="4"/>
        <v/>
      </c>
      <c r="AJ28" s="51" t="str">
        <f t="shared" si="5"/>
        <v/>
      </c>
      <c r="AK28" s="51" t="str">
        <f t="shared" si="6"/>
        <v/>
      </c>
    </row>
    <row r="29" spans="1:37" ht="20.100000000000001" customHeight="1" x14ac:dyDescent="0.2">
      <c r="A29" s="159"/>
      <c r="B29" s="20">
        <v>9</v>
      </c>
      <c r="C29" s="21"/>
      <c r="D29" s="22"/>
      <c r="E29" s="23"/>
      <c r="F29" s="30"/>
      <c r="G29" s="21"/>
      <c r="H29" s="22"/>
      <c r="I29" s="23"/>
      <c r="J29" s="30"/>
      <c r="K29" s="21"/>
      <c r="L29" s="22"/>
      <c r="M29" s="23"/>
      <c r="N29" s="30"/>
      <c r="O29" s="21"/>
      <c r="P29" s="22"/>
      <c r="Q29" s="23"/>
      <c r="R29" s="30"/>
      <c r="S29" s="21"/>
      <c r="T29" s="22"/>
      <c r="U29" s="23"/>
      <c r="V29" s="30"/>
      <c r="W29" s="21"/>
      <c r="X29" s="22"/>
      <c r="Y29" s="23"/>
      <c r="Z29" s="30"/>
      <c r="AA29" s="21"/>
      <c r="AB29" s="22"/>
      <c r="AC29" s="23"/>
      <c r="AD29" s="30"/>
      <c r="AE29" s="51" t="str">
        <f t="shared" si="1"/>
        <v/>
      </c>
      <c r="AF29" s="51" t="str">
        <f t="shared" si="0"/>
        <v/>
      </c>
      <c r="AG29" s="51" t="str">
        <f t="shared" si="2"/>
        <v/>
      </c>
      <c r="AH29" s="51" t="str">
        <f t="shared" si="3"/>
        <v/>
      </c>
      <c r="AI29" s="51" t="str">
        <f t="shared" si="4"/>
        <v/>
      </c>
      <c r="AJ29" s="51" t="str">
        <f t="shared" si="5"/>
        <v/>
      </c>
      <c r="AK29" s="51" t="str">
        <f t="shared" si="6"/>
        <v/>
      </c>
    </row>
    <row r="30" spans="1:37" ht="20.100000000000001" customHeight="1" thickBot="1" x14ac:dyDescent="0.25">
      <c r="A30" s="160"/>
      <c r="B30" s="24">
        <v>10</v>
      </c>
      <c r="C30" s="25"/>
      <c r="D30" s="26"/>
      <c r="E30" s="27"/>
      <c r="F30" s="28"/>
      <c r="G30" s="25"/>
      <c r="H30" s="26"/>
      <c r="I30" s="27"/>
      <c r="J30" s="28"/>
      <c r="K30" s="25"/>
      <c r="L30" s="26"/>
      <c r="M30" s="27"/>
      <c r="N30" s="28"/>
      <c r="O30" s="25"/>
      <c r="P30" s="26"/>
      <c r="Q30" s="27"/>
      <c r="R30" s="28"/>
      <c r="S30" s="25"/>
      <c r="T30" s="26"/>
      <c r="U30" s="27"/>
      <c r="V30" s="28"/>
      <c r="W30" s="25"/>
      <c r="X30" s="26"/>
      <c r="Y30" s="27"/>
      <c r="Z30" s="28"/>
      <c r="AA30" s="25"/>
      <c r="AB30" s="26"/>
      <c r="AC30" s="27"/>
      <c r="AD30" s="28"/>
      <c r="AE30" s="52" t="str">
        <f t="shared" si="1"/>
        <v/>
      </c>
      <c r="AF30" s="52" t="str">
        <f t="shared" si="0"/>
        <v/>
      </c>
      <c r="AG30" s="52" t="str">
        <f t="shared" si="2"/>
        <v/>
      </c>
      <c r="AH30" s="52" t="str">
        <f t="shared" si="3"/>
        <v/>
      </c>
      <c r="AI30" s="52" t="str">
        <f t="shared" si="4"/>
        <v/>
      </c>
      <c r="AJ30" s="52" t="str">
        <f t="shared" si="5"/>
        <v/>
      </c>
      <c r="AK30" s="52" t="str">
        <f t="shared" si="6"/>
        <v/>
      </c>
    </row>
    <row r="31" spans="1:37" ht="20.100000000000001" customHeight="1" x14ac:dyDescent="0.2">
      <c r="A31" s="158">
        <v>3</v>
      </c>
      <c r="B31" s="16">
        <v>1</v>
      </c>
      <c r="C31" s="17"/>
      <c r="D31" s="18"/>
      <c r="E31" s="19"/>
      <c r="F31" s="149"/>
      <c r="G31" s="17"/>
      <c r="H31" s="18"/>
      <c r="I31" s="19"/>
      <c r="J31" s="149"/>
      <c r="K31" s="17"/>
      <c r="L31" s="18"/>
      <c r="M31" s="19"/>
      <c r="N31" s="149"/>
      <c r="O31" s="17"/>
      <c r="P31" s="18"/>
      <c r="Q31" s="19"/>
      <c r="R31" s="149"/>
      <c r="S31" s="17"/>
      <c r="T31" s="18"/>
      <c r="U31" s="19"/>
      <c r="V31" s="149"/>
      <c r="W31" s="17"/>
      <c r="X31" s="18"/>
      <c r="Y31" s="19"/>
      <c r="Z31" s="149"/>
      <c r="AA31" s="17"/>
      <c r="AB31" s="18"/>
      <c r="AC31" s="19"/>
      <c r="AD31" s="149"/>
      <c r="AE31" s="50" t="str">
        <f t="shared" si="1"/>
        <v/>
      </c>
      <c r="AF31" s="50" t="str">
        <f t="shared" si="0"/>
        <v/>
      </c>
      <c r="AG31" s="50" t="str">
        <f t="shared" si="2"/>
        <v/>
      </c>
      <c r="AH31" s="50" t="str">
        <f t="shared" si="3"/>
        <v/>
      </c>
      <c r="AI31" s="50" t="str">
        <f t="shared" si="4"/>
        <v/>
      </c>
      <c r="AJ31" s="50" t="str">
        <f t="shared" si="5"/>
        <v/>
      </c>
      <c r="AK31" s="50" t="str">
        <f t="shared" si="6"/>
        <v/>
      </c>
    </row>
    <row r="32" spans="1:37" ht="20.100000000000001" customHeight="1" x14ac:dyDescent="0.2">
      <c r="A32" s="159"/>
      <c r="B32" s="20">
        <v>2</v>
      </c>
      <c r="C32" s="21"/>
      <c r="D32" s="22"/>
      <c r="E32" s="23"/>
      <c r="F32" s="30"/>
      <c r="G32" s="21"/>
      <c r="H32" s="22"/>
      <c r="I32" s="23"/>
      <c r="J32" s="30"/>
      <c r="K32" s="21"/>
      <c r="L32" s="22"/>
      <c r="M32" s="23"/>
      <c r="N32" s="30"/>
      <c r="O32" s="21"/>
      <c r="P32" s="22"/>
      <c r="Q32" s="23"/>
      <c r="R32" s="30"/>
      <c r="S32" s="21"/>
      <c r="T32" s="22"/>
      <c r="U32" s="23"/>
      <c r="V32" s="30"/>
      <c r="W32" s="21"/>
      <c r="X32" s="22"/>
      <c r="Y32" s="23"/>
      <c r="Z32" s="30"/>
      <c r="AA32" s="21"/>
      <c r="AB32" s="22"/>
      <c r="AC32" s="23"/>
      <c r="AD32" s="30"/>
      <c r="AE32" s="51" t="str">
        <f t="shared" si="1"/>
        <v/>
      </c>
      <c r="AF32" s="51" t="str">
        <f t="shared" si="0"/>
        <v/>
      </c>
      <c r="AG32" s="51" t="str">
        <f t="shared" si="2"/>
        <v/>
      </c>
      <c r="AH32" s="51" t="str">
        <f t="shared" si="3"/>
        <v/>
      </c>
      <c r="AI32" s="51" t="str">
        <f t="shared" si="4"/>
        <v/>
      </c>
      <c r="AJ32" s="51" t="str">
        <f t="shared" si="5"/>
        <v/>
      </c>
      <c r="AK32" s="51" t="str">
        <f t="shared" si="6"/>
        <v/>
      </c>
    </row>
    <row r="33" spans="1:37" ht="20.100000000000001" customHeight="1" x14ac:dyDescent="0.2">
      <c r="A33" s="159"/>
      <c r="B33" s="20">
        <v>3</v>
      </c>
      <c r="C33" s="21"/>
      <c r="D33" s="22"/>
      <c r="E33" s="23"/>
      <c r="F33" s="30"/>
      <c r="G33" s="21"/>
      <c r="H33" s="22"/>
      <c r="I33" s="23"/>
      <c r="J33" s="30"/>
      <c r="K33" s="21"/>
      <c r="L33" s="22"/>
      <c r="M33" s="23"/>
      <c r="N33" s="30"/>
      <c r="O33" s="21"/>
      <c r="P33" s="22"/>
      <c r="Q33" s="23"/>
      <c r="R33" s="30"/>
      <c r="S33" s="21"/>
      <c r="T33" s="22"/>
      <c r="U33" s="23"/>
      <c r="V33" s="30"/>
      <c r="W33" s="21"/>
      <c r="X33" s="22"/>
      <c r="Y33" s="23"/>
      <c r="Z33" s="30"/>
      <c r="AA33" s="21"/>
      <c r="AB33" s="22"/>
      <c r="AC33" s="23"/>
      <c r="AD33" s="30"/>
      <c r="AE33" s="51" t="str">
        <f t="shared" si="1"/>
        <v/>
      </c>
      <c r="AF33" s="51" t="str">
        <f t="shared" si="0"/>
        <v/>
      </c>
      <c r="AG33" s="51" t="str">
        <f t="shared" si="2"/>
        <v/>
      </c>
      <c r="AH33" s="51" t="str">
        <f t="shared" si="3"/>
        <v/>
      </c>
      <c r="AI33" s="51" t="str">
        <f t="shared" si="4"/>
        <v/>
      </c>
      <c r="AJ33" s="51" t="str">
        <f t="shared" si="5"/>
        <v/>
      </c>
      <c r="AK33" s="51" t="str">
        <f t="shared" si="6"/>
        <v/>
      </c>
    </row>
    <row r="34" spans="1:37" ht="20.100000000000001" customHeight="1" x14ac:dyDescent="0.2">
      <c r="A34" s="159"/>
      <c r="B34" s="20">
        <v>4</v>
      </c>
      <c r="C34" s="21"/>
      <c r="D34" s="22"/>
      <c r="E34" s="23"/>
      <c r="F34" s="30"/>
      <c r="G34" s="21"/>
      <c r="H34" s="22"/>
      <c r="I34" s="23"/>
      <c r="J34" s="30"/>
      <c r="K34" s="21"/>
      <c r="L34" s="22"/>
      <c r="M34" s="23"/>
      <c r="N34" s="30"/>
      <c r="O34" s="21"/>
      <c r="P34" s="22"/>
      <c r="Q34" s="23"/>
      <c r="R34" s="30"/>
      <c r="S34" s="21"/>
      <c r="T34" s="22"/>
      <c r="U34" s="23"/>
      <c r="V34" s="30"/>
      <c r="W34" s="21"/>
      <c r="X34" s="22"/>
      <c r="Y34" s="23"/>
      <c r="Z34" s="30"/>
      <c r="AA34" s="21"/>
      <c r="AB34" s="22"/>
      <c r="AC34" s="23"/>
      <c r="AD34" s="30"/>
      <c r="AE34" s="51" t="str">
        <f t="shared" si="1"/>
        <v/>
      </c>
      <c r="AF34" s="51" t="str">
        <f t="shared" si="0"/>
        <v/>
      </c>
      <c r="AG34" s="51" t="str">
        <f t="shared" si="2"/>
        <v/>
      </c>
      <c r="AH34" s="51" t="str">
        <f t="shared" si="3"/>
        <v/>
      </c>
      <c r="AI34" s="51" t="str">
        <f t="shared" si="4"/>
        <v/>
      </c>
      <c r="AJ34" s="51" t="str">
        <f t="shared" si="5"/>
        <v/>
      </c>
      <c r="AK34" s="51" t="str">
        <f t="shared" si="6"/>
        <v/>
      </c>
    </row>
    <row r="35" spans="1:37" ht="20.100000000000001" customHeight="1" x14ac:dyDescent="0.2">
      <c r="A35" s="159"/>
      <c r="B35" s="20">
        <v>5</v>
      </c>
      <c r="C35" s="21"/>
      <c r="D35" s="22"/>
      <c r="E35" s="23"/>
      <c r="F35" s="30"/>
      <c r="G35" s="21"/>
      <c r="H35" s="22"/>
      <c r="I35" s="23"/>
      <c r="J35" s="30"/>
      <c r="K35" s="21"/>
      <c r="L35" s="22"/>
      <c r="M35" s="23"/>
      <c r="N35" s="30"/>
      <c r="O35" s="21"/>
      <c r="P35" s="22"/>
      <c r="Q35" s="23"/>
      <c r="R35" s="30"/>
      <c r="S35" s="21"/>
      <c r="T35" s="22"/>
      <c r="U35" s="23"/>
      <c r="V35" s="30"/>
      <c r="W35" s="21"/>
      <c r="X35" s="22"/>
      <c r="Y35" s="23"/>
      <c r="Z35" s="30"/>
      <c r="AA35" s="21"/>
      <c r="AB35" s="22"/>
      <c r="AC35" s="23"/>
      <c r="AD35" s="30"/>
      <c r="AE35" s="51" t="str">
        <f t="shared" si="1"/>
        <v/>
      </c>
      <c r="AF35" s="51" t="str">
        <f t="shared" si="0"/>
        <v/>
      </c>
      <c r="AG35" s="51" t="str">
        <f t="shared" si="2"/>
        <v/>
      </c>
      <c r="AH35" s="51" t="str">
        <f t="shared" si="3"/>
        <v/>
      </c>
      <c r="AI35" s="51" t="str">
        <f t="shared" si="4"/>
        <v/>
      </c>
      <c r="AJ35" s="51" t="str">
        <f t="shared" si="5"/>
        <v/>
      </c>
      <c r="AK35" s="51" t="str">
        <f t="shared" si="6"/>
        <v/>
      </c>
    </row>
    <row r="36" spans="1:37" ht="20.100000000000001" customHeight="1" x14ac:dyDescent="0.2">
      <c r="A36" s="159"/>
      <c r="B36" s="20">
        <v>6</v>
      </c>
      <c r="C36" s="21"/>
      <c r="D36" s="22"/>
      <c r="E36" s="23"/>
      <c r="F36" s="30"/>
      <c r="G36" s="21"/>
      <c r="H36" s="22"/>
      <c r="I36" s="23"/>
      <c r="J36" s="30"/>
      <c r="K36" s="21"/>
      <c r="L36" s="22"/>
      <c r="M36" s="23"/>
      <c r="N36" s="30"/>
      <c r="O36" s="21"/>
      <c r="P36" s="22"/>
      <c r="Q36" s="23"/>
      <c r="R36" s="30"/>
      <c r="S36" s="21"/>
      <c r="T36" s="22"/>
      <c r="U36" s="23"/>
      <c r="V36" s="30"/>
      <c r="W36" s="21"/>
      <c r="X36" s="22"/>
      <c r="Y36" s="23"/>
      <c r="Z36" s="30"/>
      <c r="AA36" s="21"/>
      <c r="AB36" s="22"/>
      <c r="AC36" s="23"/>
      <c r="AD36" s="30"/>
      <c r="AE36" s="51" t="str">
        <f t="shared" si="1"/>
        <v/>
      </c>
      <c r="AF36" s="51" t="str">
        <f t="shared" si="0"/>
        <v/>
      </c>
      <c r="AG36" s="51" t="str">
        <f t="shared" si="2"/>
        <v/>
      </c>
      <c r="AH36" s="51" t="str">
        <f t="shared" si="3"/>
        <v/>
      </c>
      <c r="AI36" s="51" t="str">
        <f t="shared" si="4"/>
        <v/>
      </c>
      <c r="AJ36" s="51" t="str">
        <f t="shared" si="5"/>
        <v/>
      </c>
      <c r="AK36" s="51" t="str">
        <f t="shared" si="6"/>
        <v/>
      </c>
    </row>
    <row r="37" spans="1:37" ht="20.100000000000001" customHeight="1" x14ac:dyDescent="0.2">
      <c r="A37" s="159"/>
      <c r="B37" s="20">
        <v>7</v>
      </c>
      <c r="C37" s="21"/>
      <c r="D37" s="22"/>
      <c r="E37" s="23"/>
      <c r="F37" s="30"/>
      <c r="G37" s="21"/>
      <c r="H37" s="22"/>
      <c r="I37" s="23"/>
      <c r="J37" s="30"/>
      <c r="K37" s="21"/>
      <c r="L37" s="22"/>
      <c r="M37" s="23"/>
      <c r="N37" s="30"/>
      <c r="O37" s="21"/>
      <c r="P37" s="22"/>
      <c r="Q37" s="23"/>
      <c r="R37" s="30"/>
      <c r="S37" s="21"/>
      <c r="T37" s="22"/>
      <c r="U37" s="23"/>
      <c r="V37" s="30"/>
      <c r="W37" s="21"/>
      <c r="X37" s="22"/>
      <c r="Y37" s="23"/>
      <c r="Z37" s="30"/>
      <c r="AA37" s="21"/>
      <c r="AB37" s="22"/>
      <c r="AC37" s="23"/>
      <c r="AD37" s="30"/>
      <c r="AE37" s="51" t="str">
        <f t="shared" si="1"/>
        <v/>
      </c>
      <c r="AF37" s="51" t="str">
        <f t="shared" si="0"/>
        <v/>
      </c>
      <c r="AG37" s="51" t="str">
        <f t="shared" si="2"/>
        <v/>
      </c>
      <c r="AH37" s="51" t="str">
        <f t="shared" si="3"/>
        <v/>
      </c>
      <c r="AI37" s="51" t="str">
        <f t="shared" si="4"/>
        <v/>
      </c>
      <c r="AJ37" s="51" t="str">
        <f t="shared" si="5"/>
        <v/>
      </c>
      <c r="AK37" s="51" t="str">
        <f t="shared" si="6"/>
        <v/>
      </c>
    </row>
    <row r="38" spans="1:37" ht="20.100000000000001" customHeight="1" x14ac:dyDescent="0.2">
      <c r="A38" s="159"/>
      <c r="B38" s="20">
        <v>8</v>
      </c>
      <c r="C38" s="21"/>
      <c r="D38" s="22"/>
      <c r="E38" s="23"/>
      <c r="F38" s="30"/>
      <c r="G38" s="21"/>
      <c r="H38" s="22"/>
      <c r="I38" s="23"/>
      <c r="J38" s="30"/>
      <c r="K38" s="21"/>
      <c r="L38" s="22"/>
      <c r="M38" s="23"/>
      <c r="N38" s="30"/>
      <c r="O38" s="21"/>
      <c r="P38" s="22"/>
      <c r="Q38" s="23"/>
      <c r="R38" s="30"/>
      <c r="S38" s="21"/>
      <c r="T38" s="22"/>
      <c r="U38" s="23"/>
      <c r="V38" s="30"/>
      <c r="W38" s="21"/>
      <c r="X38" s="22"/>
      <c r="Y38" s="23"/>
      <c r="Z38" s="30"/>
      <c r="AA38" s="21"/>
      <c r="AB38" s="22"/>
      <c r="AC38" s="23"/>
      <c r="AD38" s="30"/>
      <c r="AE38" s="51" t="str">
        <f t="shared" si="1"/>
        <v/>
      </c>
      <c r="AF38" s="51" t="str">
        <f t="shared" si="0"/>
        <v/>
      </c>
      <c r="AG38" s="51" t="str">
        <f t="shared" si="2"/>
        <v/>
      </c>
      <c r="AH38" s="51" t="str">
        <f t="shared" si="3"/>
        <v/>
      </c>
      <c r="AI38" s="51" t="str">
        <f t="shared" si="4"/>
        <v/>
      </c>
      <c r="AJ38" s="51" t="str">
        <f t="shared" si="5"/>
        <v/>
      </c>
      <c r="AK38" s="51" t="str">
        <f t="shared" si="6"/>
        <v/>
      </c>
    </row>
    <row r="39" spans="1:37" ht="20.100000000000001" customHeight="1" x14ac:dyDescent="0.2">
      <c r="A39" s="159"/>
      <c r="B39" s="20">
        <v>9</v>
      </c>
      <c r="C39" s="21"/>
      <c r="D39" s="22"/>
      <c r="E39" s="23"/>
      <c r="F39" s="30"/>
      <c r="G39" s="21"/>
      <c r="H39" s="22"/>
      <c r="I39" s="23"/>
      <c r="J39" s="30"/>
      <c r="K39" s="21"/>
      <c r="L39" s="22"/>
      <c r="M39" s="23"/>
      <c r="N39" s="30"/>
      <c r="O39" s="21"/>
      <c r="P39" s="22"/>
      <c r="Q39" s="23"/>
      <c r="R39" s="30"/>
      <c r="S39" s="21"/>
      <c r="T39" s="22"/>
      <c r="U39" s="23"/>
      <c r="V39" s="30"/>
      <c r="W39" s="21"/>
      <c r="X39" s="22"/>
      <c r="Y39" s="23"/>
      <c r="Z39" s="30"/>
      <c r="AA39" s="21"/>
      <c r="AB39" s="22"/>
      <c r="AC39" s="23"/>
      <c r="AD39" s="30"/>
      <c r="AE39" s="51" t="str">
        <f t="shared" si="1"/>
        <v/>
      </c>
      <c r="AF39" s="51" t="str">
        <f t="shared" si="0"/>
        <v/>
      </c>
      <c r="AG39" s="51" t="str">
        <f t="shared" si="2"/>
        <v/>
      </c>
      <c r="AH39" s="51" t="str">
        <f t="shared" si="3"/>
        <v/>
      </c>
      <c r="AI39" s="51" t="str">
        <f t="shared" si="4"/>
        <v/>
      </c>
      <c r="AJ39" s="51" t="str">
        <f t="shared" si="5"/>
        <v/>
      </c>
      <c r="AK39" s="51" t="str">
        <f t="shared" si="6"/>
        <v/>
      </c>
    </row>
    <row r="40" spans="1:37" ht="20.100000000000001" customHeight="1" thickBot="1" x14ac:dyDescent="0.25">
      <c r="A40" s="160"/>
      <c r="B40" s="24">
        <v>10</v>
      </c>
      <c r="C40" s="25"/>
      <c r="D40" s="26"/>
      <c r="E40" s="27"/>
      <c r="F40" s="28"/>
      <c r="G40" s="25"/>
      <c r="H40" s="26"/>
      <c r="I40" s="27"/>
      <c r="J40" s="28"/>
      <c r="K40" s="25"/>
      <c r="L40" s="26"/>
      <c r="M40" s="27"/>
      <c r="N40" s="28"/>
      <c r="O40" s="25"/>
      <c r="P40" s="26"/>
      <c r="Q40" s="27"/>
      <c r="R40" s="28"/>
      <c r="S40" s="25"/>
      <c r="T40" s="26"/>
      <c r="U40" s="27"/>
      <c r="V40" s="28"/>
      <c r="W40" s="25"/>
      <c r="X40" s="26"/>
      <c r="Y40" s="27"/>
      <c r="Z40" s="28"/>
      <c r="AA40" s="25"/>
      <c r="AB40" s="26"/>
      <c r="AC40" s="27"/>
      <c r="AD40" s="28"/>
      <c r="AE40" s="52" t="str">
        <f t="shared" si="1"/>
        <v/>
      </c>
      <c r="AF40" s="52" t="str">
        <f t="shared" si="0"/>
        <v/>
      </c>
      <c r="AG40" s="52" t="str">
        <f t="shared" si="2"/>
        <v/>
      </c>
      <c r="AH40" s="52" t="str">
        <f t="shared" si="3"/>
        <v/>
      </c>
      <c r="AI40" s="52" t="str">
        <f t="shared" si="4"/>
        <v/>
      </c>
      <c r="AJ40" s="52" t="str">
        <f t="shared" si="5"/>
        <v/>
      </c>
      <c r="AK40" s="52" t="str">
        <f t="shared" si="6"/>
        <v/>
      </c>
    </row>
    <row r="41" spans="1:37" ht="20.100000000000001" customHeight="1" x14ac:dyDescent="0.2">
      <c r="A41" s="158">
        <v>4</v>
      </c>
      <c r="B41" s="16">
        <v>1</v>
      </c>
      <c r="C41" s="17"/>
      <c r="D41" s="18"/>
      <c r="E41" s="19"/>
      <c r="F41" s="149"/>
      <c r="G41" s="17"/>
      <c r="H41" s="18"/>
      <c r="I41" s="19"/>
      <c r="J41" s="149"/>
      <c r="K41" s="17"/>
      <c r="L41" s="18"/>
      <c r="M41" s="19"/>
      <c r="N41" s="149"/>
      <c r="O41" s="17"/>
      <c r="P41" s="18"/>
      <c r="Q41" s="19"/>
      <c r="R41" s="149"/>
      <c r="S41" s="17"/>
      <c r="T41" s="18"/>
      <c r="U41" s="19"/>
      <c r="V41" s="149"/>
      <c r="W41" s="17"/>
      <c r="X41" s="18"/>
      <c r="Y41" s="19"/>
      <c r="Z41" s="149"/>
      <c r="AA41" s="17"/>
      <c r="AB41" s="18"/>
      <c r="AC41" s="19"/>
      <c r="AD41" s="149"/>
      <c r="AE41" s="50" t="str">
        <f t="shared" si="1"/>
        <v/>
      </c>
      <c r="AF41" s="50" t="str">
        <f t="shared" si="0"/>
        <v/>
      </c>
      <c r="AG41" s="50" t="str">
        <f t="shared" si="2"/>
        <v/>
      </c>
      <c r="AH41" s="50" t="str">
        <f t="shared" si="3"/>
        <v/>
      </c>
      <c r="AI41" s="50" t="str">
        <f t="shared" si="4"/>
        <v/>
      </c>
      <c r="AJ41" s="50" t="str">
        <f t="shared" si="5"/>
        <v/>
      </c>
      <c r="AK41" s="50" t="str">
        <f t="shared" si="6"/>
        <v/>
      </c>
    </row>
    <row r="42" spans="1:37" ht="20.100000000000001" customHeight="1" x14ac:dyDescent="0.2">
      <c r="A42" s="159"/>
      <c r="B42" s="20">
        <v>2</v>
      </c>
      <c r="C42" s="21"/>
      <c r="D42" s="22"/>
      <c r="E42" s="23"/>
      <c r="F42" s="30"/>
      <c r="G42" s="21"/>
      <c r="H42" s="22"/>
      <c r="I42" s="23"/>
      <c r="J42" s="30"/>
      <c r="K42" s="21"/>
      <c r="L42" s="22"/>
      <c r="M42" s="23"/>
      <c r="N42" s="30"/>
      <c r="O42" s="21"/>
      <c r="P42" s="22"/>
      <c r="Q42" s="23"/>
      <c r="R42" s="30"/>
      <c r="S42" s="21"/>
      <c r="T42" s="22"/>
      <c r="U42" s="23"/>
      <c r="V42" s="30"/>
      <c r="W42" s="21"/>
      <c r="X42" s="22"/>
      <c r="Y42" s="23"/>
      <c r="Z42" s="30"/>
      <c r="AA42" s="21"/>
      <c r="AB42" s="22"/>
      <c r="AC42" s="23"/>
      <c r="AD42" s="30"/>
      <c r="AE42" s="51" t="str">
        <f t="shared" si="1"/>
        <v/>
      </c>
      <c r="AF42" s="51" t="str">
        <f t="shared" si="0"/>
        <v/>
      </c>
      <c r="AG42" s="51" t="str">
        <f t="shared" si="2"/>
        <v/>
      </c>
      <c r="AH42" s="51" t="str">
        <f t="shared" si="3"/>
        <v/>
      </c>
      <c r="AI42" s="51" t="str">
        <f t="shared" si="4"/>
        <v/>
      </c>
      <c r="AJ42" s="51" t="str">
        <f t="shared" si="5"/>
        <v/>
      </c>
      <c r="AK42" s="51" t="str">
        <f t="shared" si="6"/>
        <v/>
      </c>
    </row>
    <row r="43" spans="1:37" ht="20.100000000000001" customHeight="1" x14ac:dyDescent="0.2">
      <c r="A43" s="159"/>
      <c r="B43" s="20">
        <v>3</v>
      </c>
      <c r="C43" s="21"/>
      <c r="D43" s="22"/>
      <c r="E43" s="23"/>
      <c r="F43" s="30"/>
      <c r="G43" s="21"/>
      <c r="H43" s="22"/>
      <c r="I43" s="23"/>
      <c r="J43" s="30"/>
      <c r="K43" s="21"/>
      <c r="L43" s="22"/>
      <c r="M43" s="23"/>
      <c r="N43" s="30"/>
      <c r="O43" s="21"/>
      <c r="P43" s="22"/>
      <c r="Q43" s="23"/>
      <c r="R43" s="30"/>
      <c r="S43" s="21"/>
      <c r="T43" s="22"/>
      <c r="U43" s="23"/>
      <c r="V43" s="30"/>
      <c r="W43" s="21"/>
      <c r="X43" s="22"/>
      <c r="Y43" s="23"/>
      <c r="Z43" s="30"/>
      <c r="AA43" s="21"/>
      <c r="AB43" s="22"/>
      <c r="AC43" s="23"/>
      <c r="AD43" s="30"/>
      <c r="AE43" s="51" t="str">
        <f t="shared" si="1"/>
        <v/>
      </c>
      <c r="AF43" s="51" t="str">
        <f t="shared" ref="AF43:AF74" si="7">IF((G43+J43)&gt;0,1,"")</f>
        <v/>
      </c>
      <c r="AG43" s="51" t="str">
        <f t="shared" si="2"/>
        <v/>
      </c>
      <c r="AH43" s="51" t="str">
        <f t="shared" si="3"/>
        <v/>
      </c>
      <c r="AI43" s="51" t="str">
        <f t="shared" si="4"/>
        <v/>
      </c>
      <c r="AJ43" s="51" t="str">
        <f t="shared" si="5"/>
        <v/>
      </c>
      <c r="AK43" s="51" t="str">
        <f t="shared" si="6"/>
        <v/>
      </c>
    </row>
    <row r="44" spans="1:37" ht="20.100000000000001" customHeight="1" x14ac:dyDescent="0.2">
      <c r="A44" s="159"/>
      <c r="B44" s="20">
        <v>4</v>
      </c>
      <c r="C44" s="21"/>
      <c r="D44" s="22"/>
      <c r="E44" s="23"/>
      <c r="F44" s="30"/>
      <c r="G44" s="21"/>
      <c r="H44" s="22"/>
      <c r="I44" s="23"/>
      <c r="J44" s="30"/>
      <c r="K44" s="21"/>
      <c r="L44" s="22"/>
      <c r="M44" s="23"/>
      <c r="N44" s="30"/>
      <c r="O44" s="21"/>
      <c r="P44" s="22"/>
      <c r="Q44" s="23"/>
      <c r="R44" s="30"/>
      <c r="S44" s="21"/>
      <c r="T44" s="22"/>
      <c r="U44" s="23"/>
      <c r="V44" s="30"/>
      <c r="W44" s="21"/>
      <c r="X44" s="22"/>
      <c r="Y44" s="23"/>
      <c r="Z44" s="30"/>
      <c r="AA44" s="21"/>
      <c r="AB44" s="22"/>
      <c r="AC44" s="23"/>
      <c r="AD44" s="30"/>
      <c r="AE44" s="51" t="str">
        <f t="shared" si="1"/>
        <v/>
      </c>
      <c r="AF44" s="51" t="str">
        <f t="shared" si="7"/>
        <v/>
      </c>
      <c r="AG44" s="51" t="str">
        <f t="shared" si="2"/>
        <v/>
      </c>
      <c r="AH44" s="51" t="str">
        <f t="shared" si="3"/>
        <v/>
      </c>
      <c r="AI44" s="51" t="str">
        <f t="shared" si="4"/>
        <v/>
      </c>
      <c r="AJ44" s="51" t="str">
        <f t="shared" si="5"/>
        <v/>
      </c>
      <c r="AK44" s="51" t="str">
        <f t="shared" si="6"/>
        <v/>
      </c>
    </row>
    <row r="45" spans="1:37" ht="20.100000000000001" customHeight="1" x14ac:dyDescent="0.2">
      <c r="A45" s="159"/>
      <c r="B45" s="20">
        <v>5</v>
      </c>
      <c r="C45" s="21"/>
      <c r="D45" s="22"/>
      <c r="E45" s="23"/>
      <c r="F45" s="30"/>
      <c r="G45" s="21"/>
      <c r="H45" s="22"/>
      <c r="I45" s="23"/>
      <c r="J45" s="30"/>
      <c r="K45" s="21"/>
      <c r="L45" s="22"/>
      <c r="M45" s="23"/>
      <c r="N45" s="30"/>
      <c r="O45" s="21"/>
      <c r="P45" s="22"/>
      <c r="Q45" s="23"/>
      <c r="R45" s="30"/>
      <c r="S45" s="21"/>
      <c r="T45" s="22"/>
      <c r="U45" s="23"/>
      <c r="V45" s="30"/>
      <c r="W45" s="21"/>
      <c r="X45" s="22"/>
      <c r="Y45" s="23"/>
      <c r="Z45" s="30"/>
      <c r="AA45" s="21"/>
      <c r="AB45" s="22"/>
      <c r="AC45" s="23"/>
      <c r="AD45" s="30"/>
      <c r="AE45" s="51" t="str">
        <f t="shared" si="1"/>
        <v/>
      </c>
      <c r="AF45" s="51" t="str">
        <f t="shared" si="7"/>
        <v/>
      </c>
      <c r="AG45" s="51" t="str">
        <f t="shared" si="2"/>
        <v/>
      </c>
      <c r="AH45" s="51" t="str">
        <f t="shared" si="3"/>
        <v/>
      </c>
      <c r="AI45" s="51" t="str">
        <f t="shared" si="4"/>
        <v/>
      </c>
      <c r="AJ45" s="51" t="str">
        <f t="shared" si="5"/>
        <v/>
      </c>
      <c r="AK45" s="51" t="str">
        <f t="shared" si="6"/>
        <v/>
      </c>
    </row>
    <row r="46" spans="1:37" ht="20.100000000000001" customHeight="1" x14ac:dyDescent="0.2">
      <c r="A46" s="159"/>
      <c r="B46" s="20">
        <v>6</v>
      </c>
      <c r="C46" s="21"/>
      <c r="D46" s="22"/>
      <c r="E46" s="23"/>
      <c r="F46" s="30"/>
      <c r="G46" s="21"/>
      <c r="H46" s="22"/>
      <c r="I46" s="23"/>
      <c r="J46" s="30"/>
      <c r="K46" s="21"/>
      <c r="L46" s="22"/>
      <c r="M46" s="23"/>
      <c r="N46" s="30"/>
      <c r="O46" s="21"/>
      <c r="P46" s="22"/>
      <c r="Q46" s="23"/>
      <c r="R46" s="30"/>
      <c r="S46" s="21"/>
      <c r="T46" s="22"/>
      <c r="U46" s="23"/>
      <c r="V46" s="30"/>
      <c r="W46" s="21"/>
      <c r="X46" s="22"/>
      <c r="Y46" s="23"/>
      <c r="Z46" s="30"/>
      <c r="AA46" s="21"/>
      <c r="AB46" s="22"/>
      <c r="AC46" s="23"/>
      <c r="AD46" s="30"/>
      <c r="AE46" s="51" t="str">
        <f t="shared" si="1"/>
        <v/>
      </c>
      <c r="AF46" s="51" t="str">
        <f t="shared" si="7"/>
        <v/>
      </c>
      <c r="AG46" s="51" t="str">
        <f t="shared" si="2"/>
        <v/>
      </c>
      <c r="AH46" s="51" t="str">
        <f t="shared" si="3"/>
        <v/>
      </c>
      <c r="AI46" s="51" t="str">
        <f t="shared" si="4"/>
        <v/>
      </c>
      <c r="AJ46" s="51" t="str">
        <f t="shared" si="5"/>
        <v/>
      </c>
      <c r="AK46" s="51" t="str">
        <f t="shared" si="6"/>
        <v/>
      </c>
    </row>
    <row r="47" spans="1:37" ht="20.100000000000001" customHeight="1" x14ac:dyDescent="0.2">
      <c r="A47" s="159"/>
      <c r="B47" s="20">
        <v>7</v>
      </c>
      <c r="C47" s="21"/>
      <c r="D47" s="22"/>
      <c r="E47" s="23"/>
      <c r="F47" s="30"/>
      <c r="G47" s="21"/>
      <c r="H47" s="22"/>
      <c r="I47" s="23"/>
      <c r="J47" s="30"/>
      <c r="K47" s="21"/>
      <c r="L47" s="22"/>
      <c r="M47" s="23"/>
      <c r="N47" s="30"/>
      <c r="O47" s="21"/>
      <c r="P47" s="22"/>
      <c r="Q47" s="23"/>
      <c r="R47" s="30"/>
      <c r="S47" s="21"/>
      <c r="T47" s="22"/>
      <c r="U47" s="23"/>
      <c r="V47" s="30"/>
      <c r="W47" s="21"/>
      <c r="X47" s="22"/>
      <c r="Y47" s="23"/>
      <c r="Z47" s="30"/>
      <c r="AA47" s="21"/>
      <c r="AB47" s="22"/>
      <c r="AC47" s="23"/>
      <c r="AD47" s="30"/>
      <c r="AE47" s="51" t="str">
        <f t="shared" si="1"/>
        <v/>
      </c>
      <c r="AF47" s="51" t="str">
        <f t="shared" si="7"/>
        <v/>
      </c>
      <c r="AG47" s="51" t="str">
        <f t="shared" si="2"/>
        <v/>
      </c>
      <c r="AH47" s="51" t="str">
        <f t="shared" si="3"/>
        <v/>
      </c>
      <c r="AI47" s="51" t="str">
        <f t="shared" si="4"/>
        <v/>
      </c>
      <c r="AJ47" s="51" t="str">
        <f t="shared" si="5"/>
        <v/>
      </c>
      <c r="AK47" s="51" t="str">
        <f t="shared" si="6"/>
        <v/>
      </c>
    </row>
    <row r="48" spans="1:37" ht="20.100000000000001" customHeight="1" x14ac:dyDescent="0.2">
      <c r="A48" s="159"/>
      <c r="B48" s="20">
        <v>8</v>
      </c>
      <c r="C48" s="21"/>
      <c r="D48" s="22"/>
      <c r="E48" s="23"/>
      <c r="F48" s="30"/>
      <c r="G48" s="21"/>
      <c r="H48" s="22"/>
      <c r="I48" s="23"/>
      <c r="J48" s="30"/>
      <c r="K48" s="21"/>
      <c r="L48" s="22"/>
      <c r="M48" s="23"/>
      <c r="N48" s="30"/>
      <c r="O48" s="21"/>
      <c r="P48" s="22"/>
      <c r="Q48" s="23"/>
      <c r="R48" s="30"/>
      <c r="S48" s="21"/>
      <c r="T48" s="22"/>
      <c r="U48" s="23"/>
      <c r="V48" s="30"/>
      <c r="W48" s="21"/>
      <c r="X48" s="22"/>
      <c r="Y48" s="23"/>
      <c r="Z48" s="30"/>
      <c r="AA48" s="21"/>
      <c r="AB48" s="22"/>
      <c r="AC48" s="23"/>
      <c r="AD48" s="30"/>
      <c r="AE48" s="51" t="str">
        <f t="shared" si="1"/>
        <v/>
      </c>
      <c r="AF48" s="51" t="str">
        <f t="shared" si="7"/>
        <v/>
      </c>
      <c r="AG48" s="51" t="str">
        <f t="shared" si="2"/>
        <v/>
      </c>
      <c r="AH48" s="51" t="str">
        <f t="shared" si="3"/>
        <v/>
      </c>
      <c r="AI48" s="51" t="str">
        <f t="shared" si="4"/>
        <v/>
      </c>
      <c r="AJ48" s="51" t="str">
        <f t="shared" si="5"/>
        <v/>
      </c>
      <c r="AK48" s="51" t="str">
        <f t="shared" si="6"/>
        <v/>
      </c>
    </row>
    <row r="49" spans="1:37" ht="20.100000000000001" customHeight="1" x14ac:dyDescent="0.2">
      <c r="A49" s="159"/>
      <c r="B49" s="20">
        <v>9</v>
      </c>
      <c r="C49" s="21"/>
      <c r="D49" s="22"/>
      <c r="E49" s="23"/>
      <c r="F49" s="30"/>
      <c r="G49" s="21"/>
      <c r="H49" s="22"/>
      <c r="I49" s="23"/>
      <c r="J49" s="30"/>
      <c r="K49" s="21"/>
      <c r="L49" s="22"/>
      <c r="M49" s="23"/>
      <c r="N49" s="30"/>
      <c r="O49" s="21"/>
      <c r="P49" s="22"/>
      <c r="Q49" s="23"/>
      <c r="R49" s="30"/>
      <c r="S49" s="21"/>
      <c r="T49" s="22"/>
      <c r="U49" s="23"/>
      <c r="V49" s="30"/>
      <c r="W49" s="21"/>
      <c r="X49" s="22"/>
      <c r="Y49" s="23"/>
      <c r="Z49" s="30"/>
      <c r="AA49" s="21"/>
      <c r="AB49" s="22"/>
      <c r="AC49" s="23"/>
      <c r="AD49" s="30"/>
      <c r="AE49" s="51" t="str">
        <f t="shared" si="1"/>
        <v/>
      </c>
      <c r="AF49" s="51" t="str">
        <f t="shared" si="7"/>
        <v/>
      </c>
      <c r="AG49" s="51" t="str">
        <f t="shared" si="2"/>
        <v/>
      </c>
      <c r="AH49" s="51" t="str">
        <f t="shared" si="3"/>
        <v/>
      </c>
      <c r="AI49" s="51" t="str">
        <f t="shared" si="4"/>
        <v/>
      </c>
      <c r="AJ49" s="51" t="str">
        <f t="shared" si="5"/>
        <v/>
      </c>
      <c r="AK49" s="51" t="str">
        <f t="shared" si="6"/>
        <v/>
      </c>
    </row>
    <row r="50" spans="1:37" ht="20.100000000000001" customHeight="1" thickBot="1" x14ac:dyDescent="0.25">
      <c r="A50" s="160"/>
      <c r="B50" s="24">
        <v>10</v>
      </c>
      <c r="C50" s="25"/>
      <c r="D50" s="26"/>
      <c r="E50" s="27"/>
      <c r="F50" s="28"/>
      <c r="G50" s="25"/>
      <c r="H50" s="26"/>
      <c r="I50" s="27"/>
      <c r="J50" s="28"/>
      <c r="K50" s="25"/>
      <c r="L50" s="26"/>
      <c r="M50" s="27"/>
      <c r="N50" s="28"/>
      <c r="O50" s="25"/>
      <c r="P50" s="26"/>
      <c r="Q50" s="27"/>
      <c r="R50" s="28"/>
      <c r="S50" s="25"/>
      <c r="T50" s="26"/>
      <c r="U50" s="27"/>
      <c r="V50" s="28"/>
      <c r="W50" s="25"/>
      <c r="X50" s="26"/>
      <c r="Y50" s="27"/>
      <c r="Z50" s="28"/>
      <c r="AA50" s="25"/>
      <c r="AB50" s="26"/>
      <c r="AC50" s="27"/>
      <c r="AD50" s="28"/>
      <c r="AE50" s="52" t="str">
        <f t="shared" si="1"/>
        <v/>
      </c>
      <c r="AF50" s="52" t="str">
        <f t="shared" si="7"/>
        <v/>
      </c>
      <c r="AG50" s="52" t="str">
        <f t="shared" si="2"/>
        <v/>
      </c>
      <c r="AH50" s="52" t="str">
        <f t="shared" si="3"/>
        <v/>
      </c>
      <c r="AI50" s="52" t="str">
        <f t="shared" si="4"/>
        <v/>
      </c>
      <c r="AJ50" s="52" t="str">
        <f t="shared" si="5"/>
        <v/>
      </c>
      <c r="AK50" s="52" t="str">
        <f t="shared" si="6"/>
        <v/>
      </c>
    </row>
    <row r="51" spans="1:37" ht="20.100000000000001" customHeight="1" x14ac:dyDescent="0.2">
      <c r="A51" s="158">
        <v>5</v>
      </c>
      <c r="B51" s="16">
        <v>1</v>
      </c>
      <c r="C51" s="17"/>
      <c r="D51" s="18"/>
      <c r="E51" s="19"/>
      <c r="F51" s="149"/>
      <c r="G51" s="17"/>
      <c r="H51" s="18"/>
      <c r="I51" s="19"/>
      <c r="J51" s="149"/>
      <c r="K51" s="17"/>
      <c r="L51" s="18"/>
      <c r="M51" s="19"/>
      <c r="N51" s="149"/>
      <c r="O51" s="17"/>
      <c r="P51" s="18"/>
      <c r="Q51" s="19"/>
      <c r="R51" s="149"/>
      <c r="S51" s="17"/>
      <c r="T51" s="18"/>
      <c r="U51" s="19"/>
      <c r="V51" s="149"/>
      <c r="W51" s="17"/>
      <c r="X51" s="18"/>
      <c r="Y51" s="19"/>
      <c r="Z51" s="149"/>
      <c r="AA51" s="17"/>
      <c r="AB51" s="18"/>
      <c r="AC51" s="19"/>
      <c r="AD51" s="149"/>
      <c r="AE51" s="50" t="str">
        <f t="shared" si="1"/>
        <v/>
      </c>
      <c r="AF51" s="50" t="str">
        <f t="shared" si="7"/>
        <v/>
      </c>
      <c r="AG51" s="50" t="str">
        <f t="shared" si="2"/>
        <v/>
      </c>
      <c r="AH51" s="50" t="str">
        <f t="shared" si="3"/>
        <v/>
      </c>
      <c r="AI51" s="50" t="str">
        <f t="shared" si="4"/>
        <v/>
      </c>
      <c r="AJ51" s="50" t="str">
        <f t="shared" si="5"/>
        <v/>
      </c>
      <c r="AK51" s="50" t="str">
        <f t="shared" si="6"/>
        <v/>
      </c>
    </row>
    <row r="52" spans="1:37" ht="20.100000000000001" customHeight="1" x14ac:dyDescent="0.2">
      <c r="A52" s="159"/>
      <c r="B52" s="20">
        <v>2</v>
      </c>
      <c r="C52" s="21"/>
      <c r="D52" s="22"/>
      <c r="E52" s="23"/>
      <c r="F52" s="30"/>
      <c r="G52" s="21"/>
      <c r="H52" s="22"/>
      <c r="I52" s="23"/>
      <c r="J52" s="30"/>
      <c r="K52" s="21"/>
      <c r="L52" s="22"/>
      <c r="M52" s="23"/>
      <c r="N52" s="30"/>
      <c r="O52" s="21"/>
      <c r="P52" s="22"/>
      <c r="Q52" s="23"/>
      <c r="R52" s="30"/>
      <c r="S52" s="21"/>
      <c r="T52" s="22"/>
      <c r="U52" s="23"/>
      <c r="V52" s="30"/>
      <c r="W52" s="21"/>
      <c r="X52" s="22"/>
      <c r="Y52" s="23"/>
      <c r="Z52" s="30"/>
      <c r="AA52" s="21"/>
      <c r="AB52" s="22"/>
      <c r="AC52" s="23"/>
      <c r="AD52" s="30"/>
      <c r="AE52" s="51" t="str">
        <f t="shared" si="1"/>
        <v/>
      </c>
      <c r="AF52" s="51" t="str">
        <f t="shared" si="7"/>
        <v/>
      </c>
      <c r="AG52" s="51" t="str">
        <f t="shared" si="2"/>
        <v/>
      </c>
      <c r="AH52" s="51" t="str">
        <f t="shared" si="3"/>
        <v/>
      </c>
      <c r="AI52" s="51" t="str">
        <f t="shared" si="4"/>
        <v/>
      </c>
      <c r="AJ52" s="51" t="str">
        <f t="shared" si="5"/>
        <v/>
      </c>
      <c r="AK52" s="51" t="str">
        <f t="shared" si="6"/>
        <v/>
      </c>
    </row>
    <row r="53" spans="1:37" ht="20.100000000000001" customHeight="1" x14ac:dyDescent="0.2">
      <c r="A53" s="159"/>
      <c r="B53" s="20">
        <v>3</v>
      </c>
      <c r="C53" s="21"/>
      <c r="D53" s="22"/>
      <c r="E53" s="23"/>
      <c r="F53" s="30"/>
      <c r="G53" s="21"/>
      <c r="H53" s="22"/>
      <c r="I53" s="23"/>
      <c r="J53" s="30"/>
      <c r="K53" s="21"/>
      <c r="L53" s="22"/>
      <c r="M53" s="23"/>
      <c r="N53" s="30"/>
      <c r="O53" s="21"/>
      <c r="P53" s="22"/>
      <c r="Q53" s="23"/>
      <c r="R53" s="30"/>
      <c r="S53" s="21"/>
      <c r="T53" s="22"/>
      <c r="U53" s="23"/>
      <c r="V53" s="30"/>
      <c r="W53" s="21"/>
      <c r="X53" s="22"/>
      <c r="Y53" s="23"/>
      <c r="Z53" s="30"/>
      <c r="AA53" s="21"/>
      <c r="AB53" s="22"/>
      <c r="AC53" s="23"/>
      <c r="AD53" s="30"/>
      <c r="AE53" s="51" t="str">
        <f t="shared" si="1"/>
        <v/>
      </c>
      <c r="AF53" s="51" t="str">
        <f t="shared" si="7"/>
        <v/>
      </c>
      <c r="AG53" s="51" t="str">
        <f t="shared" si="2"/>
        <v/>
      </c>
      <c r="AH53" s="51" t="str">
        <f t="shared" si="3"/>
        <v/>
      </c>
      <c r="AI53" s="51" t="str">
        <f t="shared" si="4"/>
        <v/>
      </c>
      <c r="AJ53" s="51" t="str">
        <f t="shared" si="5"/>
        <v/>
      </c>
      <c r="AK53" s="51" t="str">
        <f t="shared" si="6"/>
        <v/>
      </c>
    </row>
    <row r="54" spans="1:37" ht="20.100000000000001" customHeight="1" x14ac:dyDescent="0.2">
      <c r="A54" s="159"/>
      <c r="B54" s="20">
        <v>4</v>
      </c>
      <c r="C54" s="21"/>
      <c r="D54" s="22"/>
      <c r="E54" s="23"/>
      <c r="F54" s="30"/>
      <c r="G54" s="21"/>
      <c r="H54" s="22"/>
      <c r="I54" s="23"/>
      <c r="J54" s="30"/>
      <c r="K54" s="21"/>
      <c r="L54" s="22"/>
      <c r="M54" s="23"/>
      <c r="N54" s="30"/>
      <c r="O54" s="21"/>
      <c r="P54" s="22"/>
      <c r="Q54" s="23"/>
      <c r="R54" s="30"/>
      <c r="S54" s="21"/>
      <c r="T54" s="22"/>
      <c r="U54" s="23"/>
      <c r="V54" s="30"/>
      <c r="W54" s="21"/>
      <c r="X54" s="22"/>
      <c r="Y54" s="23"/>
      <c r="Z54" s="30"/>
      <c r="AA54" s="21"/>
      <c r="AB54" s="22"/>
      <c r="AC54" s="23"/>
      <c r="AD54" s="30"/>
      <c r="AE54" s="51" t="str">
        <f t="shared" si="1"/>
        <v/>
      </c>
      <c r="AF54" s="51" t="str">
        <f t="shared" si="7"/>
        <v/>
      </c>
      <c r="AG54" s="51" t="str">
        <f t="shared" si="2"/>
        <v/>
      </c>
      <c r="AH54" s="51" t="str">
        <f t="shared" si="3"/>
        <v/>
      </c>
      <c r="AI54" s="51" t="str">
        <f t="shared" si="4"/>
        <v/>
      </c>
      <c r="AJ54" s="51" t="str">
        <f t="shared" si="5"/>
        <v/>
      </c>
      <c r="AK54" s="51" t="str">
        <f t="shared" si="6"/>
        <v/>
      </c>
    </row>
    <row r="55" spans="1:37" ht="20.100000000000001" customHeight="1" x14ac:dyDescent="0.2">
      <c r="A55" s="159"/>
      <c r="B55" s="20">
        <v>5</v>
      </c>
      <c r="C55" s="21"/>
      <c r="D55" s="22"/>
      <c r="E55" s="23"/>
      <c r="F55" s="30"/>
      <c r="G55" s="21"/>
      <c r="H55" s="22"/>
      <c r="I55" s="23"/>
      <c r="J55" s="30"/>
      <c r="K55" s="21"/>
      <c r="L55" s="22"/>
      <c r="M55" s="23"/>
      <c r="N55" s="30"/>
      <c r="O55" s="21"/>
      <c r="P55" s="22"/>
      <c r="Q55" s="23"/>
      <c r="R55" s="30"/>
      <c r="S55" s="21"/>
      <c r="T55" s="22"/>
      <c r="U55" s="23"/>
      <c r="V55" s="30"/>
      <c r="W55" s="21"/>
      <c r="X55" s="22"/>
      <c r="Y55" s="23"/>
      <c r="Z55" s="30"/>
      <c r="AA55" s="21"/>
      <c r="AB55" s="22"/>
      <c r="AC55" s="23"/>
      <c r="AD55" s="30"/>
      <c r="AE55" s="51" t="str">
        <f t="shared" si="1"/>
        <v/>
      </c>
      <c r="AF55" s="51" t="str">
        <f t="shared" si="7"/>
        <v/>
      </c>
      <c r="AG55" s="51" t="str">
        <f t="shared" si="2"/>
        <v/>
      </c>
      <c r="AH55" s="51" t="str">
        <f t="shared" si="3"/>
        <v/>
      </c>
      <c r="AI55" s="51" t="str">
        <f t="shared" si="4"/>
        <v/>
      </c>
      <c r="AJ55" s="51" t="str">
        <f t="shared" si="5"/>
        <v/>
      </c>
      <c r="AK55" s="51" t="str">
        <f t="shared" si="6"/>
        <v/>
      </c>
    </row>
    <row r="56" spans="1:37" ht="20.100000000000001" customHeight="1" x14ac:dyDescent="0.2">
      <c r="A56" s="159"/>
      <c r="B56" s="20">
        <v>6</v>
      </c>
      <c r="C56" s="21"/>
      <c r="D56" s="22"/>
      <c r="E56" s="23"/>
      <c r="F56" s="30"/>
      <c r="G56" s="21"/>
      <c r="H56" s="22"/>
      <c r="I56" s="23"/>
      <c r="J56" s="30"/>
      <c r="K56" s="21"/>
      <c r="L56" s="22"/>
      <c r="M56" s="23"/>
      <c r="N56" s="30"/>
      <c r="O56" s="21"/>
      <c r="P56" s="22"/>
      <c r="Q56" s="23"/>
      <c r="R56" s="30"/>
      <c r="S56" s="21"/>
      <c r="T56" s="22"/>
      <c r="U56" s="23"/>
      <c r="V56" s="30"/>
      <c r="W56" s="21"/>
      <c r="X56" s="22"/>
      <c r="Y56" s="23"/>
      <c r="Z56" s="30"/>
      <c r="AA56" s="21"/>
      <c r="AB56" s="22"/>
      <c r="AC56" s="23"/>
      <c r="AD56" s="30"/>
      <c r="AE56" s="51" t="str">
        <f t="shared" si="1"/>
        <v/>
      </c>
      <c r="AF56" s="51" t="str">
        <f t="shared" si="7"/>
        <v/>
      </c>
      <c r="AG56" s="51" t="str">
        <f t="shared" si="2"/>
        <v/>
      </c>
      <c r="AH56" s="51" t="str">
        <f t="shared" si="3"/>
        <v/>
      </c>
      <c r="AI56" s="51" t="str">
        <f t="shared" si="4"/>
        <v/>
      </c>
      <c r="AJ56" s="51" t="str">
        <f t="shared" si="5"/>
        <v/>
      </c>
      <c r="AK56" s="51" t="str">
        <f t="shared" si="6"/>
        <v/>
      </c>
    </row>
    <row r="57" spans="1:37" ht="20.100000000000001" customHeight="1" x14ac:dyDescent="0.2">
      <c r="A57" s="159"/>
      <c r="B57" s="20">
        <v>7</v>
      </c>
      <c r="C57" s="21"/>
      <c r="D57" s="22"/>
      <c r="E57" s="23"/>
      <c r="F57" s="30"/>
      <c r="G57" s="21"/>
      <c r="H57" s="22"/>
      <c r="I57" s="23"/>
      <c r="J57" s="30"/>
      <c r="K57" s="21"/>
      <c r="L57" s="22"/>
      <c r="M57" s="23"/>
      <c r="N57" s="30"/>
      <c r="O57" s="21"/>
      <c r="P57" s="22"/>
      <c r="Q57" s="23"/>
      <c r="R57" s="30"/>
      <c r="S57" s="21"/>
      <c r="T57" s="22"/>
      <c r="U57" s="23"/>
      <c r="V57" s="30"/>
      <c r="W57" s="21"/>
      <c r="X57" s="22"/>
      <c r="Y57" s="23"/>
      <c r="Z57" s="30"/>
      <c r="AA57" s="21"/>
      <c r="AB57" s="22"/>
      <c r="AC57" s="23"/>
      <c r="AD57" s="30"/>
      <c r="AE57" s="51" t="str">
        <f t="shared" si="1"/>
        <v/>
      </c>
      <c r="AF57" s="51" t="str">
        <f t="shared" si="7"/>
        <v/>
      </c>
      <c r="AG57" s="51" t="str">
        <f t="shared" si="2"/>
        <v/>
      </c>
      <c r="AH57" s="51" t="str">
        <f t="shared" si="3"/>
        <v/>
      </c>
      <c r="AI57" s="51" t="str">
        <f t="shared" si="4"/>
        <v/>
      </c>
      <c r="AJ57" s="51" t="str">
        <f t="shared" si="5"/>
        <v/>
      </c>
      <c r="AK57" s="51" t="str">
        <f t="shared" si="6"/>
        <v/>
      </c>
    </row>
    <row r="58" spans="1:37" ht="20.100000000000001" customHeight="1" x14ac:dyDescent="0.2">
      <c r="A58" s="159"/>
      <c r="B58" s="20">
        <v>8</v>
      </c>
      <c r="C58" s="21"/>
      <c r="D58" s="22"/>
      <c r="E58" s="23"/>
      <c r="F58" s="30"/>
      <c r="G58" s="21"/>
      <c r="H58" s="22"/>
      <c r="I58" s="23"/>
      <c r="J58" s="30"/>
      <c r="K58" s="21"/>
      <c r="L58" s="22"/>
      <c r="M58" s="23"/>
      <c r="N58" s="30"/>
      <c r="O58" s="21"/>
      <c r="P58" s="22"/>
      <c r="Q58" s="23"/>
      <c r="R58" s="30"/>
      <c r="S58" s="21"/>
      <c r="T58" s="22"/>
      <c r="U58" s="23"/>
      <c r="V58" s="30"/>
      <c r="W58" s="21"/>
      <c r="X58" s="22"/>
      <c r="Y58" s="23"/>
      <c r="Z58" s="30"/>
      <c r="AA58" s="21"/>
      <c r="AB58" s="22"/>
      <c r="AC58" s="23"/>
      <c r="AD58" s="30"/>
      <c r="AE58" s="51" t="str">
        <f t="shared" si="1"/>
        <v/>
      </c>
      <c r="AF58" s="51" t="str">
        <f t="shared" si="7"/>
        <v/>
      </c>
      <c r="AG58" s="51" t="str">
        <f t="shared" si="2"/>
        <v/>
      </c>
      <c r="AH58" s="51" t="str">
        <f t="shared" si="3"/>
        <v/>
      </c>
      <c r="AI58" s="51" t="str">
        <f t="shared" si="4"/>
        <v/>
      </c>
      <c r="AJ58" s="51" t="str">
        <f t="shared" si="5"/>
        <v/>
      </c>
      <c r="AK58" s="51" t="str">
        <f t="shared" si="6"/>
        <v/>
      </c>
    </row>
    <row r="59" spans="1:37" ht="20.100000000000001" customHeight="1" x14ac:dyDescent="0.2">
      <c r="A59" s="159"/>
      <c r="B59" s="20">
        <v>9</v>
      </c>
      <c r="C59" s="21"/>
      <c r="D59" s="22"/>
      <c r="E59" s="23"/>
      <c r="F59" s="30"/>
      <c r="G59" s="21"/>
      <c r="H59" s="22"/>
      <c r="I59" s="23"/>
      <c r="J59" s="30"/>
      <c r="K59" s="21"/>
      <c r="L59" s="22"/>
      <c r="M59" s="23"/>
      <c r="N59" s="30"/>
      <c r="O59" s="21"/>
      <c r="P59" s="22"/>
      <c r="Q59" s="23"/>
      <c r="R59" s="30"/>
      <c r="S59" s="21"/>
      <c r="T59" s="22"/>
      <c r="U59" s="23"/>
      <c r="V59" s="30"/>
      <c r="W59" s="21"/>
      <c r="X59" s="22"/>
      <c r="Y59" s="23"/>
      <c r="Z59" s="30"/>
      <c r="AA59" s="21"/>
      <c r="AB59" s="22"/>
      <c r="AC59" s="23"/>
      <c r="AD59" s="30"/>
      <c r="AE59" s="51" t="str">
        <f t="shared" si="1"/>
        <v/>
      </c>
      <c r="AF59" s="51" t="str">
        <f t="shared" si="7"/>
        <v/>
      </c>
      <c r="AG59" s="51" t="str">
        <f t="shared" si="2"/>
        <v/>
      </c>
      <c r="AH59" s="51" t="str">
        <f t="shared" si="3"/>
        <v/>
      </c>
      <c r="AI59" s="51" t="str">
        <f t="shared" si="4"/>
        <v/>
      </c>
      <c r="AJ59" s="51" t="str">
        <f t="shared" si="5"/>
        <v/>
      </c>
      <c r="AK59" s="51" t="str">
        <f t="shared" si="6"/>
        <v/>
      </c>
    </row>
    <row r="60" spans="1:37" ht="20.100000000000001" customHeight="1" thickBot="1" x14ac:dyDescent="0.25">
      <c r="A60" s="160"/>
      <c r="B60" s="24">
        <v>10</v>
      </c>
      <c r="C60" s="25"/>
      <c r="D60" s="26"/>
      <c r="E60" s="27"/>
      <c r="F60" s="28"/>
      <c r="G60" s="25"/>
      <c r="H60" s="26"/>
      <c r="I60" s="27"/>
      <c r="J60" s="28"/>
      <c r="K60" s="25"/>
      <c r="L60" s="26"/>
      <c r="M60" s="27"/>
      <c r="N60" s="28"/>
      <c r="O60" s="25"/>
      <c r="P60" s="26"/>
      <c r="Q60" s="27"/>
      <c r="R60" s="28"/>
      <c r="S60" s="25"/>
      <c r="T60" s="26"/>
      <c r="U60" s="27"/>
      <c r="V60" s="28"/>
      <c r="W60" s="25"/>
      <c r="X60" s="26"/>
      <c r="Y60" s="27"/>
      <c r="Z60" s="28"/>
      <c r="AA60" s="25"/>
      <c r="AB60" s="26"/>
      <c r="AC60" s="27"/>
      <c r="AD60" s="28"/>
      <c r="AE60" s="52" t="str">
        <f t="shared" si="1"/>
        <v/>
      </c>
      <c r="AF60" s="52" t="str">
        <f t="shared" si="7"/>
        <v/>
      </c>
      <c r="AG60" s="52" t="str">
        <f t="shared" si="2"/>
        <v/>
      </c>
      <c r="AH60" s="52" t="str">
        <f t="shared" si="3"/>
        <v/>
      </c>
      <c r="AI60" s="52" t="str">
        <f t="shared" si="4"/>
        <v/>
      </c>
      <c r="AJ60" s="52" t="str">
        <f t="shared" si="5"/>
        <v/>
      </c>
      <c r="AK60" s="52" t="str">
        <f t="shared" si="6"/>
        <v/>
      </c>
    </row>
    <row r="61" spans="1:37" ht="20.100000000000001" customHeight="1" x14ac:dyDescent="0.2">
      <c r="A61" s="158">
        <v>6</v>
      </c>
      <c r="B61" s="16">
        <v>1</v>
      </c>
      <c r="C61" s="17"/>
      <c r="D61" s="18"/>
      <c r="E61" s="19"/>
      <c r="F61" s="149"/>
      <c r="G61" s="17"/>
      <c r="H61" s="18"/>
      <c r="I61" s="19"/>
      <c r="J61" s="149"/>
      <c r="K61" s="17"/>
      <c r="L61" s="18"/>
      <c r="M61" s="19"/>
      <c r="N61" s="149"/>
      <c r="O61" s="17"/>
      <c r="P61" s="18"/>
      <c r="Q61" s="19"/>
      <c r="R61" s="149"/>
      <c r="S61" s="17"/>
      <c r="T61" s="18"/>
      <c r="U61" s="19"/>
      <c r="V61" s="149"/>
      <c r="W61" s="17"/>
      <c r="X61" s="18"/>
      <c r="Y61" s="19"/>
      <c r="Z61" s="149"/>
      <c r="AA61" s="17"/>
      <c r="AB61" s="18"/>
      <c r="AC61" s="19"/>
      <c r="AD61" s="149"/>
      <c r="AE61" s="50" t="str">
        <f t="shared" si="1"/>
        <v/>
      </c>
      <c r="AF61" s="50" t="str">
        <f t="shared" si="7"/>
        <v/>
      </c>
      <c r="AG61" s="50" t="str">
        <f t="shared" si="2"/>
        <v/>
      </c>
      <c r="AH61" s="50" t="str">
        <f t="shared" si="3"/>
        <v/>
      </c>
      <c r="AI61" s="50" t="str">
        <f t="shared" si="4"/>
        <v/>
      </c>
      <c r="AJ61" s="50" t="str">
        <f t="shared" si="5"/>
        <v/>
      </c>
      <c r="AK61" s="50" t="str">
        <f t="shared" si="6"/>
        <v/>
      </c>
    </row>
    <row r="62" spans="1:37" ht="20.100000000000001" customHeight="1" x14ac:dyDescent="0.2">
      <c r="A62" s="159"/>
      <c r="B62" s="20">
        <v>2</v>
      </c>
      <c r="C62" s="21"/>
      <c r="D62" s="22"/>
      <c r="E62" s="23"/>
      <c r="F62" s="30"/>
      <c r="G62" s="21"/>
      <c r="H62" s="22"/>
      <c r="I62" s="23"/>
      <c r="J62" s="30"/>
      <c r="K62" s="21"/>
      <c r="L62" s="22"/>
      <c r="M62" s="23"/>
      <c r="N62" s="30"/>
      <c r="O62" s="21"/>
      <c r="P62" s="22"/>
      <c r="Q62" s="23"/>
      <c r="R62" s="30"/>
      <c r="S62" s="21"/>
      <c r="T62" s="22"/>
      <c r="U62" s="23"/>
      <c r="V62" s="30"/>
      <c r="W62" s="21"/>
      <c r="X62" s="22"/>
      <c r="Y62" s="23"/>
      <c r="Z62" s="30"/>
      <c r="AA62" s="21"/>
      <c r="AB62" s="22"/>
      <c r="AC62" s="23"/>
      <c r="AD62" s="30"/>
      <c r="AE62" s="51" t="str">
        <f t="shared" si="1"/>
        <v/>
      </c>
      <c r="AF62" s="51" t="str">
        <f t="shared" si="7"/>
        <v/>
      </c>
      <c r="AG62" s="51" t="str">
        <f t="shared" si="2"/>
        <v/>
      </c>
      <c r="AH62" s="51" t="str">
        <f t="shared" si="3"/>
        <v/>
      </c>
      <c r="AI62" s="51" t="str">
        <f t="shared" si="4"/>
        <v/>
      </c>
      <c r="AJ62" s="51" t="str">
        <f t="shared" si="5"/>
        <v/>
      </c>
      <c r="AK62" s="51" t="str">
        <f t="shared" si="6"/>
        <v/>
      </c>
    </row>
    <row r="63" spans="1:37" ht="20.100000000000001" customHeight="1" x14ac:dyDescent="0.2">
      <c r="A63" s="159"/>
      <c r="B63" s="20">
        <v>3</v>
      </c>
      <c r="C63" s="21"/>
      <c r="D63" s="22"/>
      <c r="E63" s="23"/>
      <c r="F63" s="30"/>
      <c r="G63" s="21"/>
      <c r="H63" s="22"/>
      <c r="I63" s="23"/>
      <c r="J63" s="30"/>
      <c r="K63" s="21"/>
      <c r="L63" s="22"/>
      <c r="M63" s="23"/>
      <c r="N63" s="30"/>
      <c r="O63" s="21"/>
      <c r="P63" s="22"/>
      <c r="Q63" s="23"/>
      <c r="R63" s="30"/>
      <c r="S63" s="21"/>
      <c r="T63" s="22"/>
      <c r="U63" s="23"/>
      <c r="V63" s="30"/>
      <c r="W63" s="21"/>
      <c r="X63" s="22"/>
      <c r="Y63" s="23"/>
      <c r="Z63" s="30"/>
      <c r="AA63" s="21"/>
      <c r="AB63" s="22"/>
      <c r="AC63" s="23"/>
      <c r="AD63" s="30"/>
      <c r="AE63" s="51" t="str">
        <f t="shared" si="1"/>
        <v/>
      </c>
      <c r="AF63" s="51" t="str">
        <f t="shared" si="7"/>
        <v/>
      </c>
      <c r="AG63" s="51" t="str">
        <f t="shared" si="2"/>
        <v/>
      </c>
      <c r="AH63" s="51" t="str">
        <f t="shared" si="3"/>
        <v/>
      </c>
      <c r="AI63" s="51" t="str">
        <f t="shared" si="4"/>
        <v/>
      </c>
      <c r="AJ63" s="51" t="str">
        <f t="shared" si="5"/>
        <v/>
      </c>
      <c r="AK63" s="51" t="str">
        <f t="shared" si="6"/>
        <v/>
      </c>
    </row>
    <row r="64" spans="1:37" ht="20.100000000000001" customHeight="1" x14ac:dyDescent="0.2">
      <c r="A64" s="159"/>
      <c r="B64" s="20">
        <v>4</v>
      </c>
      <c r="C64" s="21"/>
      <c r="D64" s="22"/>
      <c r="E64" s="23"/>
      <c r="F64" s="30"/>
      <c r="G64" s="21"/>
      <c r="H64" s="22"/>
      <c r="I64" s="23"/>
      <c r="J64" s="30"/>
      <c r="K64" s="21"/>
      <c r="L64" s="22"/>
      <c r="M64" s="23"/>
      <c r="N64" s="30"/>
      <c r="O64" s="21"/>
      <c r="P64" s="22"/>
      <c r="Q64" s="23"/>
      <c r="R64" s="30"/>
      <c r="S64" s="21"/>
      <c r="T64" s="22"/>
      <c r="U64" s="23"/>
      <c r="V64" s="30"/>
      <c r="W64" s="21"/>
      <c r="X64" s="22"/>
      <c r="Y64" s="23"/>
      <c r="Z64" s="30"/>
      <c r="AA64" s="21"/>
      <c r="AB64" s="22"/>
      <c r="AC64" s="23"/>
      <c r="AD64" s="30"/>
      <c r="AE64" s="51" t="str">
        <f t="shared" si="1"/>
        <v/>
      </c>
      <c r="AF64" s="51" t="str">
        <f t="shared" si="7"/>
        <v/>
      </c>
      <c r="AG64" s="51" t="str">
        <f t="shared" si="2"/>
        <v/>
      </c>
      <c r="AH64" s="51" t="str">
        <f t="shared" si="3"/>
        <v/>
      </c>
      <c r="AI64" s="51" t="str">
        <f t="shared" si="4"/>
        <v/>
      </c>
      <c r="AJ64" s="51" t="str">
        <f t="shared" si="5"/>
        <v/>
      </c>
      <c r="AK64" s="51" t="str">
        <f t="shared" si="6"/>
        <v/>
      </c>
    </row>
    <row r="65" spans="1:37" ht="20.100000000000001" customHeight="1" x14ac:dyDescent="0.2">
      <c r="A65" s="159"/>
      <c r="B65" s="20">
        <v>5</v>
      </c>
      <c r="C65" s="21"/>
      <c r="D65" s="22"/>
      <c r="E65" s="23"/>
      <c r="F65" s="30"/>
      <c r="G65" s="21"/>
      <c r="H65" s="22"/>
      <c r="I65" s="23"/>
      <c r="J65" s="30"/>
      <c r="K65" s="21"/>
      <c r="L65" s="22"/>
      <c r="M65" s="23"/>
      <c r="N65" s="30"/>
      <c r="O65" s="21"/>
      <c r="P65" s="22"/>
      <c r="Q65" s="23"/>
      <c r="R65" s="30"/>
      <c r="S65" s="21"/>
      <c r="T65" s="22"/>
      <c r="U65" s="23"/>
      <c r="V65" s="30"/>
      <c r="W65" s="21"/>
      <c r="X65" s="22"/>
      <c r="Y65" s="23"/>
      <c r="Z65" s="30"/>
      <c r="AA65" s="21"/>
      <c r="AB65" s="22"/>
      <c r="AC65" s="23"/>
      <c r="AD65" s="30"/>
      <c r="AE65" s="51" t="str">
        <f t="shared" si="1"/>
        <v/>
      </c>
      <c r="AF65" s="51" t="str">
        <f t="shared" si="7"/>
        <v/>
      </c>
      <c r="AG65" s="51" t="str">
        <f t="shared" si="2"/>
        <v/>
      </c>
      <c r="AH65" s="51" t="str">
        <f t="shared" si="3"/>
        <v/>
      </c>
      <c r="AI65" s="51" t="str">
        <f t="shared" si="4"/>
        <v/>
      </c>
      <c r="AJ65" s="51" t="str">
        <f t="shared" si="5"/>
        <v/>
      </c>
      <c r="AK65" s="51" t="str">
        <f t="shared" si="6"/>
        <v/>
      </c>
    </row>
    <row r="66" spans="1:37" ht="20.100000000000001" customHeight="1" x14ac:dyDescent="0.2">
      <c r="A66" s="159"/>
      <c r="B66" s="20">
        <v>6</v>
      </c>
      <c r="C66" s="21"/>
      <c r="D66" s="22"/>
      <c r="E66" s="23"/>
      <c r="F66" s="30"/>
      <c r="G66" s="21"/>
      <c r="H66" s="22"/>
      <c r="I66" s="23"/>
      <c r="J66" s="30"/>
      <c r="K66" s="21"/>
      <c r="L66" s="22"/>
      <c r="M66" s="23"/>
      <c r="N66" s="30"/>
      <c r="O66" s="21"/>
      <c r="P66" s="22"/>
      <c r="Q66" s="23"/>
      <c r="R66" s="30"/>
      <c r="S66" s="21"/>
      <c r="T66" s="22"/>
      <c r="U66" s="23"/>
      <c r="V66" s="30"/>
      <c r="W66" s="21"/>
      <c r="X66" s="22"/>
      <c r="Y66" s="23"/>
      <c r="Z66" s="30"/>
      <c r="AA66" s="21"/>
      <c r="AB66" s="22"/>
      <c r="AC66" s="23"/>
      <c r="AD66" s="30"/>
      <c r="AE66" s="51" t="str">
        <f t="shared" si="1"/>
        <v/>
      </c>
      <c r="AF66" s="51" t="str">
        <f t="shared" si="7"/>
        <v/>
      </c>
      <c r="AG66" s="51" t="str">
        <f t="shared" si="2"/>
        <v/>
      </c>
      <c r="AH66" s="51" t="str">
        <f t="shared" si="3"/>
        <v/>
      </c>
      <c r="AI66" s="51" t="str">
        <f t="shared" si="4"/>
        <v/>
      </c>
      <c r="AJ66" s="51" t="str">
        <f t="shared" si="5"/>
        <v/>
      </c>
      <c r="AK66" s="51" t="str">
        <f t="shared" si="6"/>
        <v/>
      </c>
    </row>
    <row r="67" spans="1:37" ht="20.100000000000001" customHeight="1" x14ac:dyDescent="0.2">
      <c r="A67" s="159"/>
      <c r="B67" s="20">
        <v>7</v>
      </c>
      <c r="C67" s="21"/>
      <c r="D67" s="22"/>
      <c r="E67" s="23"/>
      <c r="F67" s="30"/>
      <c r="G67" s="21"/>
      <c r="H67" s="22"/>
      <c r="I67" s="23"/>
      <c r="J67" s="30"/>
      <c r="K67" s="21"/>
      <c r="L67" s="22"/>
      <c r="M67" s="23"/>
      <c r="N67" s="30"/>
      <c r="O67" s="21"/>
      <c r="P67" s="22"/>
      <c r="Q67" s="23"/>
      <c r="R67" s="30"/>
      <c r="S67" s="21"/>
      <c r="T67" s="22"/>
      <c r="U67" s="23"/>
      <c r="V67" s="30"/>
      <c r="W67" s="21"/>
      <c r="X67" s="22"/>
      <c r="Y67" s="23"/>
      <c r="Z67" s="30"/>
      <c r="AA67" s="21"/>
      <c r="AB67" s="22"/>
      <c r="AC67" s="23"/>
      <c r="AD67" s="30"/>
      <c r="AE67" s="51" t="str">
        <f t="shared" si="1"/>
        <v/>
      </c>
      <c r="AF67" s="51" t="str">
        <f t="shared" si="7"/>
        <v/>
      </c>
      <c r="AG67" s="51" t="str">
        <f t="shared" si="2"/>
        <v/>
      </c>
      <c r="AH67" s="51" t="str">
        <f t="shared" si="3"/>
        <v/>
      </c>
      <c r="AI67" s="51" t="str">
        <f t="shared" si="4"/>
        <v/>
      </c>
      <c r="AJ67" s="51" t="str">
        <f t="shared" si="5"/>
        <v/>
      </c>
      <c r="AK67" s="51" t="str">
        <f t="shared" si="6"/>
        <v/>
      </c>
    </row>
    <row r="68" spans="1:37" ht="20.100000000000001" customHeight="1" x14ac:dyDescent="0.2">
      <c r="A68" s="159"/>
      <c r="B68" s="20">
        <v>8</v>
      </c>
      <c r="C68" s="21"/>
      <c r="D68" s="22"/>
      <c r="E68" s="23"/>
      <c r="F68" s="30"/>
      <c r="G68" s="21"/>
      <c r="H68" s="22"/>
      <c r="I68" s="23"/>
      <c r="J68" s="30"/>
      <c r="K68" s="21"/>
      <c r="L68" s="22"/>
      <c r="M68" s="23"/>
      <c r="N68" s="30"/>
      <c r="O68" s="21"/>
      <c r="P68" s="22"/>
      <c r="Q68" s="23"/>
      <c r="R68" s="30"/>
      <c r="S68" s="21"/>
      <c r="T68" s="22"/>
      <c r="U68" s="23"/>
      <c r="V68" s="30"/>
      <c r="W68" s="21"/>
      <c r="X68" s="22"/>
      <c r="Y68" s="23"/>
      <c r="Z68" s="30"/>
      <c r="AA68" s="21"/>
      <c r="AB68" s="22"/>
      <c r="AC68" s="23"/>
      <c r="AD68" s="30"/>
      <c r="AE68" s="51" t="str">
        <f t="shared" si="1"/>
        <v/>
      </c>
      <c r="AF68" s="51" t="str">
        <f t="shared" si="7"/>
        <v/>
      </c>
      <c r="AG68" s="51" t="str">
        <f t="shared" si="2"/>
        <v/>
      </c>
      <c r="AH68" s="51" t="str">
        <f t="shared" si="3"/>
        <v/>
      </c>
      <c r="AI68" s="51" t="str">
        <f t="shared" si="4"/>
        <v/>
      </c>
      <c r="AJ68" s="51" t="str">
        <f t="shared" si="5"/>
        <v/>
      </c>
      <c r="AK68" s="51" t="str">
        <f t="shared" si="6"/>
        <v/>
      </c>
    </row>
    <row r="69" spans="1:37" ht="20.100000000000001" customHeight="1" x14ac:dyDescent="0.2">
      <c r="A69" s="159"/>
      <c r="B69" s="20">
        <v>9</v>
      </c>
      <c r="C69" s="21"/>
      <c r="D69" s="22"/>
      <c r="E69" s="23"/>
      <c r="F69" s="30"/>
      <c r="G69" s="21"/>
      <c r="H69" s="22"/>
      <c r="I69" s="23"/>
      <c r="J69" s="30"/>
      <c r="K69" s="21"/>
      <c r="L69" s="22"/>
      <c r="M69" s="23"/>
      <c r="N69" s="30"/>
      <c r="O69" s="21"/>
      <c r="P69" s="22"/>
      <c r="Q69" s="23"/>
      <c r="R69" s="30"/>
      <c r="S69" s="21"/>
      <c r="T69" s="22"/>
      <c r="U69" s="23"/>
      <c r="V69" s="30"/>
      <c r="W69" s="21"/>
      <c r="X69" s="22"/>
      <c r="Y69" s="23"/>
      <c r="Z69" s="30"/>
      <c r="AA69" s="21"/>
      <c r="AB69" s="22"/>
      <c r="AC69" s="23"/>
      <c r="AD69" s="30"/>
      <c r="AE69" s="51" t="str">
        <f t="shared" si="1"/>
        <v/>
      </c>
      <c r="AF69" s="51" t="str">
        <f t="shared" si="7"/>
        <v/>
      </c>
      <c r="AG69" s="51" t="str">
        <f t="shared" si="2"/>
        <v/>
      </c>
      <c r="AH69" s="51" t="str">
        <f t="shared" si="3"/>
        <v/>
      </c>
      <c r="AI69" s="51" t="str">
        <f t="shared" si="4"/>
        <v/>
      </c>
      <c r="AJ69" s="51" t="str">
        <f t="shared" si="5"/>
        <v/>
      </c>
      <c r="AK69" s="51" t="str">
        <f t="shared" si="6"/>
        <v/>
      </c>
    </row>
    <row r="70" spans="1:37" ht="20.100000000000001" customHeight="1" thickBot="1" x14ac:dyDescent="0.25">
      <c r="A70" s="160"/>
      <c r="B70" s="24">
        <v>10</v>
      </c>
      <c r="C70" s="25"/>
      <c r="D70" s="26"/>
      <c r="E70" s="27"/>
      <c r="F70" s="28"/>
      <c r="G70" s="25"/>
      <c r="H70" s="26"/>
      <c r="I70" s="27"/>
      <c r="J70" s="28"/>
      <c r="K70" s="25"/>
      <c r="L70" s="26"/>
      <c r="M70" s="27"/>
      <c r="N70" s="28"/>
      <c r="O70" s="25"/>
      <c r="P70" s="26"/>
      <c r="Q70" s="27"/>
      <c r="R70" s="28"/>
      <c r="S70" s="25"/>
      <c r="T70" s="26"/>
      <c r="U70" s="27"/>
      <c r="V70" s="28"/>
      <c r="W70" s="25"/>
      <c r="X70" s="26"/>
      <c r="Y70" s="27"/>
      <c r="Z70" s="28"/>
      <c r="AA70" s="25"/>
      <c r="AB70" s="26"/>
      <c r="AC70" s="27"/>
      <c r="AD70" s="28"/>
      <c r="AE70" s="52" t="str">
        <f t="shared" si="1"/>
        <v/>
      </c>
      <c r="AF70" s="52" t="str">
        <f t="shared" si="7"/>
        <v/>
      </c>
      <c r="AG70" s="52" t="str">
        <f t="shared" si="2"/>
        <v/>
      </c>
      <c r="AH70" s="52" t="str">
        <f t="shared" si="3"/>
        <v/>
      </c>
      <c r="AI70" s="52" t="str">
        <f t="shared" si="4"/>
        <v/>
      </c>
      <c r="AJ70" s="52" t="str">
        <f t="shared" si="5"/>
        <v/>
      </c>
      <c r="AK70" s="52" t="str">
        <f t="shared" si="6"/>
        <v/>
      </c>
    </row>
    <row r="71" spans="1:37" ht="20.100000000000001" customHeight="1" x14ac:dyDescent="0.2">
      <c r="A71" s="158">
        <v>7</v>
      </c>
      <c r="B71" s="16">
        <v>1</v>
      </c>
      <c r="C71" s="17"/>
      <c r="D71" s="18"/>
      <c r="E71" s="19"/>
      <c r="F71" s="149"/>
      <c r="G71" s="17"/>
      <c r="H71" s="18"/>
      <c r="I71" s="19"/>
      <c r="J71" s="149"/>
      <c r="K71" s="17"/>
      <c r="L71" s="18"/>
      <c r="M71" s="19"/>
      <c r="N71" s="149"/>
      <c r="O71" s="17"/>
      <c r="P71" s="18"/>
      <c r="Q71" s="19"/>
      <c r="R71" s="149"/>
      <c r="S71" s="17"/>
      <c r="T71" s="18"/>
      <c r="U71" s="19"/>
      <c r="V71" s="149"/>
      <c r="W71" s="17"/>
      <c r="X71" s="18"/>
      <c r="Y71" s="19"/>
      <c r="Z71" s="149"/>
      <c r="AA71" s="17"/>
      <c r="AB71" s="18"/>
      <c r="AC71" s="19"/>
      <c r="AD71" s="149"/>
      <c r="AE71" s="50" t="str">
        <f t="shared" si="1"/>
        <v/>
      </c>
      <c r="AF71" s="50" t="str">
        <f t="shared" si="7"/>
        <v/>
      </c>
      <c r="AG71" s="50" t="str">
        <f t="shared" si="2"/>
        <v/>
      </c>
      <c r="AH71" s="50" t="str">
        <f t="shared" si="3"/>
        <v/>
      </c>
      <c r="AI71" s="50" t="str">
        <f t="shared" si="4"/>
        <v/>
      </c>
      <c r="AJ71" s="50" t="str">
        <f t="shared" si="5"/>
        <v/>
      </c>
      <c r="AK71" s="50" t="str">
        <f t="shared" si="6"/>
        <v/>
      </c>
    </row>
    <row r="72" spans="1:37" ht="20.100000000000001" customHeight="1" x14ac:dyDescent="0.2">
      <c r="A72" s="159"/>
      <c r="B72" s="20">
        <v>2</v>
      </c>
      <c r="C72" s="21"/>
      <c r="D72" s="22"/>
      <c r="E72" s="23"/>
      <c r="F72" s="30"/>
      <c r="G72" s="21"/>
      <c r="H72" s="22"/>
      <c r="I72" s="23"/>
      <c r="J72" s="30"/>
      <c r="K72" s="21"/>
      <c r="L72" s="22"/>
      <c r="M72" s="23"/>
      <c r="N72" s="30"/>
      <c r="O72" s="21"/>
      <c r="P72" s="22"/>
      <c r="Q72" s="23"/>
      <c r="R72" s="30"/>
      <c r="S72" s="21"/>
      <c r="T72" s="22"/>
      <c r="U72" s="23"/>
      <c r="V72" s="30"/>
      <c r="W72" s="21"/>
      <c r="X72" s="22"/>
      <c r="Y72" s="23"/>
      <c r="Z72" s="30"/>
      <c r="AA72" s="21"/>
      <c r="AB72" s="22"/>
      <c r="AC72" s="23"/>
      <c r="AD72" s="30"/>
      <c r="AE72" s="51" t="str">
        <f t="shared" si="1"/>
        <v/>
      </c>
      <c r="AF72" s="51" t="str">
        <f t="shared" si="7"/>
        <v/>
      </c>
      <c r="AG72" s="51" t="str">
        <f t="shared" si="2"/>
        <v/>
      </c>
      <c r="AH72" s="51" t="str">
        <f t="shared" si="3"/>
        <v/>
      </c>
      <c r="AI72" s="51" t="str">
        <f t="shared" si="4"/>
        <v/>
      </c>
      <c r="AJ72" s="51" t="str">
        <f t="shared" si="5"/>
        <v/>
      </c>
      <c r="AK72" s="51" t="str">
        <f t="shared" si="6"/>
        <v/>
      </c>
    </row>
    <row r="73" spans="1:37" ht="20.100000000000001" customHeight="1" x14ac:dyDescent="0.2">
      <c r="A73" s="159"/>
      <c r="B73" s="20">
        <v>3</v>
      </c>
      <c r="C73" s="21"/>
      <c r="D73" s="22"/>
      <c r="E73" s="23"/>
      <c r="F73" s="30"/>
      <c r="G73" s="21"/>
      <c r="H73" s="22"/>
      <c r="I73" s="23"/>
      <c r="J73" s="30"/>
      <c r="K73" s="21"/>
      <c r="L73" s="22"/>
      <c r="M73" s="23"/>
      <c r="N73" s="30"/>
      <c r="O73" s="21"/>
      <c r="P73" s="22"/>
      <c r="Q73" s="23"/>
      <c r="R73" s="30"/>
      <c r="S73" s="21"/>
      <c r="T73" s="22"/>
      <c r="U73" s="23"/>
      <c r="V73" s="30"/>
      <c r="W73" s="21"/>
      <c r="X73" s="22"/>
      <c r="Y73" s="23"/>
      <c r="Z73" s="30"/>
      <c r="AA73" s="21"/>
      <c r="AB73" s="22"/>
      <c r="AC73" s="23"/>
      <c r="AD73" s="30"/>
      <c r="AE73" s="51" t="str">
        <f t="shared" si="1"/>
        <v/>
      </c>
      <c r="AF73" s="51" t="str">
        <f t="shared" si="7"/>
        <v/>
      </c>
      <c r="AG73" s="51" t="str">
        <f t="shared" si="2"/>
        <v/>
      </c>
      <c r="AH73" s="51" t="str">
        <f t="shared" si="3"/>
        <v/>
      </c>
      <c r="AI73" s="51" t="str">
        <f t="shared" si="4"/>
        <v/>
      </c>
      <c r="AJ73" s="51" t="str">
        <f t="shared" si="5"/>
        <v/>
      </c>
      <c r="AK73" s="51" t="str">
        <f t="shared" si="6"/>
        <v/>
      </c>
    </row>
    <row r="74" spans="1:37" ht="20.100000000000001" customHeight="1" x14ac:dyDescent="0.2">
      <c r="A74" s="159"/>
      <c r="B74" s="20">
        <v>4</v>
      </c>
      <c r="C74" s="21"/>
      <c r="D74" s="22"/>
      <c r="E74" s="23"/>
      <c r="F74" s="30"/>
      <c r="G74" s="21"/>
      <c r="H74" s="22"/>
      <c r="I74" s="23"/>
      <c r="J74" s="30"/>
      <c r="K74" s="21"/>
      <c r="L74" s="22"/>
      <c r="M74" s="23"/>
      <c r="N74" s="30"/>
      <c r="O74" s="21"/>
      <c r="P74" s="22"/>
      <c r="Q74" s="23"/>
      <c r="R74" s="30"/>
      <c r="S74" s="21"/>
      <c r="T74" s="22"/>
      <c r="U74" s="23"/>
      <c r="V74" s="30"/>
      <c r="W74" s="21"/>
      <c r="X74" s="22"/>
      <c r="Y74" s="23"/>
      <c r="Z74" s="30"/>
      <c r="AA74" s="21"/>
      <c r="AB74" s="22"/>
      <c r="AC74" s="23"/>
      <c r="AD74" s="30"/>
      <c r="AE74" s="51" t="str">
        <f t="shared" si="1"/>
        <v/>
      </c>
      <c r="AF74" s="51" t="str">
        <f t="shared" si="7"/>
        <v/>
      </c>
      <c r="AG74" s="51" t="str">
        <f t="shared" si="2"/>
        <v/>
      </c>
      <c r="AH74" s="51" t="str">
        <f t="shared" si="3"/>
        <v/>
      </c>
      <c r="AI74" s="51" t="str">
        <f t="shared" si="4"/>
        <v/>
      </c>
      <c r="AJ74" s="51" t="str">
        <f t="shared" si="5"/>
        <v/>
      </c>
      <c r="AK74" s="51" t="str">
        <f t="shared" si="6"/>
        <v/>
      </c>
    </row>
    <row r="75" spans="1:37" ht="20.100000000000001" customHeight="1" x14ac:dyDescent="0.2">
      <c r="A75" s="159"/>
      <c r="B75" s="20">
        <v>5</v>
      </c>
      <c r="C75" s="21"/>
      <c r="D75" s="22"/>
      <c r="E75" s="23"/>
      <c r="F75" s="30"/>
      <c r="G75" s="21"/>
      <c r="H75" s="22"/>
      <c r="I75" s="23"/>
      <c r="J75" s="30"/>
      <c r="K75" s="21"/>
      <c r="L75" s="22"/>
      <c r="M75" s="23"/>
      <c r="N75" s="30"/>
      <c r="O75" s="21"/>
      <c r="P75" s="22"/>
      <c r="Q75" s="23"/>
      <c r="R75" s="30"/>
      <c r="S75" s="21"/>
      <c r="T75" s="22"/>
      <c r="U75" s="23"/>
      <c r="V75" s="30"/>
      <c r="W75" s="21"/>
      <c r="X75" s="22"/>
      <c r="Y75" s="23"/>
      <c r="Z75" s="30"/>
      <c r="AA75" s="21"/>
      <c r="AB75" s="22"/>
      <c r="AC75" s="23"/>
      <c r="AD75" s="30"/>
      <c r="AE75" s="51" t="str">
        <f t="shared" si="1"/>
        <v/>
      </c>
      <c r="AF75" s="51" t="str">
        <f t="shared" ref="AF75:AF110" si="8">IF((G75+J75)&gt;0,1,"")</f>
        <v/>
      </c>
      <c r="AG75" s="51" t="str">
        <f t="shared" si="2"/>
        <v/>
      </c>
      <c r="AH75" s="51" t="str">
        <f t="shared" si="3"/>
        <v/>
      </c>
      <c r="AI75" s="51" t="str">
        <f t="shared" si="4"/>
        <v/>
      </c>
      <c r="AJ75" s="51" t="str">
        <f t="shared" si="5"/>
        <v/>
      </c>
      <c r="AK75" s="51" t="str">
        <f t="shared" si="6"/>
        <v/>
      </c>
    </row>
    <row r="76" spans="1:37" ht="20.100000000000001" customHeight="1" x14ac:dyDescent="0.2">
      <c r="A76" s="159"/>
      <c r="B76" s="20">
        <v>6</v>
      </c>
      <c r="C76" s="21"/>
      <c r="D76" s="22"/>
      <c r="E76" s="23"/>
      <c r="F76" s="30"/>
      <c r="G76" s="21"/>
      <c r="H76" s="22"/>
      <c r="I76" s="23"/>
      <c r="J76" s="30"/>
      <c r="K76" s="21"/>
      <c r="L76" s="22"/>
      <c r="M76" s="23"/>
      <c r="N76" s="30"/>
      <c r="O76" s="21"/>
      <c r="P76" s="22"/>
      <c r="Q76" s="23"/>
      <c r="R76" s="30"/>
      <c r="S76" s="21"/>
      <c r="T76" s="22"/>
      <c r="U76" s="23"/>
      <c r="V76" s="30"/>
      <c r="W76" s="21"/>
      <c r="X76" s="22"/>
      <c r="Y76" s="23"/>
      <c r="Z76" s="30"/>
      <c r="AA76" s="21"/>
      <c r="AB76" s="22"/>
      <c r="AC76" s="23"/>
      <c r="AD76" s="30"/>
      <c r="AE76" s="51" t="str">
        <f t="shared" ref="AE76:AE110" si="9">IF((C76+F76)&gt;0,1,"")</f>
        <v/>
      </c>
      <c r="AF76" s="51" t="str">
        <f t="shared" si="8"/>
        <v/>
      </c>
      <c r="AG76" s="51" t="str">
        <f t="shared" ref="AG76:AG110" si="10">IF((K76+N76)&gt;0,1,"")</f>
        <v/>
      </c>
      <c r="AH76" s="51" t="str">
        <f t="shared" ref="AH76:AH110" si="11">IF((O76+R76)&gt;0,1,"")</f>
        <v/>
      </c>
      <c r="AI76" s="51" t="str">
        <f t="shared" ref="AI76:AI110" si="12">IF((S76+V76)&gt;0,1,"")</f>
        <v/>
      </c>
      <c r="AJ76" s="51" t="str">
        <f t="shared" ref="AJ76:AJ110" si="13">IF((W76+Z76)&gt;0,1,"")</f>
        <v/>
      </c>
      <c r="AK76" s="51" t="str">
        <f t="shared" ref="AK76:AK110" si="14">IF((AA76+AD76)&gt;0,1,"")</f>
        <v/>
      </c>
    </row>
    <row r="77" spans="1:37" ht="20.100000000000001" customHeight="1" x14ac:dyDescent="0.2">
      <c r="A77" s="159"/>
      <c r="B77" s="20">
        <v>7</v>
      </c>
      <c r="C77" s="21"/>
      <c r="D77" s="22"/>
      <c r="E77" s="23"/>
      <c r="F77" s="30"/>
      <c r="G77" s="21"/>
      <c r="H77" s="22"/>
      <c r="I77" s="23"/>
      <c r="J77" s="30"/>
      <c r="K77" s="21"/>
      <c r="L77" s="22"/>
      <c r="M77" s="23"/>
      <c r="N77" s="30"/>
      <c r="O77" s="21"/>
      <c r="P77" s="22"/>
      <c r="Q77" s="23"/>
      <c r="R77" s="30"/>
      <c r="S77" s="21"/>
      <c r="T77" s="22"/>
      <c r="U77" s="23"/>
      <c r="V77" s="30"/>
      <c r="W77" s="21"/>
      <c r="X77" s="22"/>
      <c r="Y77" s="23"/>
      <c r="Z77" s="30"/>
      <c r="AA77" s="21"/>
      <c r="AB77" s="22"/>
      <c r="AC77" s="23"/>
      <c r="AD77" s="30"/>
      <c r="AE77" s="51" t="str">
        <f t="shared" si="9"/>
        <v/>
      </c>
      <c r="AF77" s="51" t="str">
        <f t="shared" si="8"/>
        <v/>
      </c>
      <c r="AG77" s="51" t="str">
        <f t="shared" si="10"/>
        <v/>
      </c>
      <c r="AH77" s="51" t="str">
        <f t="shared" si="11"/>
        <v/>
      </c>
      <c r="AI77" s="51" t="str">
        <f t="shared" si="12"/>
        <v/>
      </c>
      <c r="AJ77" s="51" t="str">
        <f t="shared" si="13"/>
        <v/>
      </c>
      <c r="AK77" s="51" t="str">
        <f t="shared" si="14"/>
        <v/>
      </c>
    </row>
    <row r="78" spans="1:37" ht="20.100000000000001" customHeight="1" x14ac:dyDescent="0.2">
      <c r="A78" s="159"/>
      <c r="B78" s="20">
        <v>8</v>
      </c>
      <c r="C78" s="21"/>
      <c r="D78" s="22"/>
      <c r="E78" s="23"/>
      <c r="F78" s="30"/>
      <c r="G78" s="21"/>
      <c r="H78" s="22"/>
      <c r="I78" s="23"/>
      <c r="J78" s="30"/>
      <c r="K78" s="21"/>
      <c r="L78" s="22"/>
      <c r="M78" s="23"/>
      <c r="N78" s="30"/>
      <c r="O78" s="21"/>
      <c r="P78" s="22"/>
      <c r="Q78" s="23"/>
      <c r="R78" s="30"/>
      <c r="S78" s="21"/>
      <c r="T78" s="22"/>
      <c r="U78" s="23"/>
      <c r="V78" s="30"/>
      <c r="W78" s="21"/>
      <c r="X78" s="22"/>
      <c r="Y78" s="23"/>
      <c r="Z78" s="30"/>
      <c r="AA78" s="21"/>
      <c r="AB78" s="22"/>
      <c r="AC78" s="23"/>
      <c r="AD78" s="30"/>
      <c r="AE78" s="51" t="str">
        <f t="shared" si="9"/>
        <v/>
      </c>
      <c r="AF78" s="51" t="str">
        <f t="shared" si="8"/>
        <v/>
      </c>
      <c r="AG78" s="51" t="str">
        <f t="shared" si="10"/>
        <v/>
      </c>
      <c r="AH78" s="51" t="str">
        <f t="shared" si="11"/>
        <v/>
      </c>
      <c r="AI78" s="51" t="str">
        <f t="shared" si="12"/>
        <v/>
      </c>
      <c r="AJ78" s="51" t="str">
        <f t="shared" si="13"/>
        <v/>
      </c>
      <c r="AK78" s="51" t="str">
        <f t="shared" si="14"/>
        <v/>
      </c>
    </row>
    <row r="79" spans="1:37" ht="20.100000000000001" customHeight="1" x14ac:dyDescent="0.2">
      <c r="A79" s="159"/>
      <c r="B79" s="20">
        <v>9</v>
      </c>
      <c r="C79" s="21"/>
      <c r="D79" s="22"/>
      <c r="E79" s="23"/>
      <c r="F79" s="30"/>
      <c r="G79" s="21"/>
      <c r="H79" s="22"/>
      <c r="I79" s="23"/>
      <c r="J79" s="30"/>
      <c r="K79" s="21"/>
      <c r="L79" s="22"/>
      <c r="M79" s="23"/>
      <c r="N79" s="30"/>
      <c r="O79" s="21"/>
      <c r="P79" s="22"/>
      <c r="Q79" s="23"/>
      <c r="R79" s="30"/>
      <c r="S79" s="21"/>
      <c r="T79" s="22"/>
      <c r="U79" s="23"/>
      <c r="V79" s="30"/>
      <c r="W79" s="21"/>
      <c r="X79" s="22"/>
      <c r="Y79" s="23"/>
      <c r="Z79" s="30"/>
      <c r="AA79" s="21"/>
      <c r="AB79" s="22"/>
      <c r="AC79" s="23"/>
      <c r="AD79" s="30"/>
      <c r="AE79" s="51" t="str">
        <f t="shared" si="9"/>
        <v/>
      </c>
      <c r="AF79" s="51" t="str">
        <f t="shared" si="8"/>
        <v/>
      </c>
      <c r="AG79" s="51" t="str">
        <f t="shared" si="10"/>
        <v/>
      </c>
      <c r="AH79" s="51" t="str">
        <f t="shared" si="11"/>
        <v/>
      </c>
      <c r="AI79" s="51" t="str">
        <f t="shared" si="12"/>
        <v/>
      </c>
      <c r="AJ79" s="51" t="str">
        <f t="shared" si="13"/>
        <v/>
      </c>
      <c r="AK79" s="51" t="str">
        <f t="shared" si="14"/>
        <v/>
      </c>
    </row>
    <row r="80" spans="1:37" ht="20.100000000000001" customHeight="1" thickBot="1" x14ac:dyDescent="0.25">
      <c r="A80" s="160"/>
      <c r="B80" s="24">
        <v>10</v>
      </c>
      <c r="C80" s="25"/>
      <c r="D80" s="26"/>
      <c r="E80" s="27"/>
      <c r="F80" s="28"/>
      <c r="G80" s="25"/>
      <c r="H80" s="26"/>
      <c r="I80" s="27"/>
      <c r="J80" s="28"/>
      <c r="K80" s="25"/>
      <c r="L80" s="26"/>
      <c r="M80" s="27"/>
      <c r="N80" s="28"/>
      <c r="O80" s="25"/>
      <c r="P80" s="26"/>
      <c r="Q80" s="27"/>
      <c r="R80" s="28"/>
      <c r="S80" s="25"/>
      <c r="T80" s="26"/>
      <c r="U80" s="27"/>
      <c r="V80" s="28"/>
      <c r="W80" s="25"/>
      <c r="X80" s="26"/>
      <c r="Y80" s="27"/>
      <c r="Z80" s="28"/>
      <c r="AA80" s="25"/>
      <c r="AB80" s="26"/>
      <c r="AC80" s="27"/>
      <c r="AD80" s="28"/>
      <c r="AE80" s="52" t="str">
        <f t="shared" si="9"/>
        <v/>
      </c>
      <c r="AF80" s="52" t="str">
        <f t="shared" si="8"/>
        <v/>
      </c>
      <c r="AG80" s="52" t="str">
        <f t="shared" si="10"/>
        <v/>
      </c>
      <c r="AH80" s="52" t="str">
        <f t="shared" si="11"/>
        <v/>
      </c>
      <c r="AI80" s="52" t="str">
        <f t="shared" si="12"/>
        <v/>
      </c>
      <c r="AJ80" s="52" t="str">
        <f t="shared" si="13"/>
        <v/>
      </c>
      <c r="AK80" s="52" t="str">
        <f t="shared" si="14"/>
        <v/>
      </c>
    </row>
    <row r="81" spans="1:37" ht="20.100000000000001" customHeight="1" x14ac:dyDescent="0.2">
      <c r="A81" s="158">
        <v>8</v>
      </c>
      <c r="B81" s="16">
        <v>1</v>
      </c>
      <c r="C81" s="17"/>
      <c r="D81" s="18"/>
      <c r="E81" s="19"/>
      <c r="F81" s="149"/>
      <c r="G81" s="17"/>
      <c r="H81" s="18"/>
      <c r="I81" s="19"/>
      <c r="J81" s="149"/>
      <c r="K81" s="17"/>
      <c r="L81" s="18"/>
      <c r="M81" s="19"/>
      <c r="N81" s="149"/>
      <c r="O81" s="17"/>
      <c r="P81" s="18"/>
      <c r="Q81" s="19"/>
      <c r="R81" s="149"/>
      <c r="S81" s="17"/>
      <c r="T81" s="18"/>
      <c r="U81" s="19"/>
      <c r="V81" s="149"/>
      <c r="W81" s="17"/>
      <c r="X81" s="18"/>
      <c r="Y81" s="19"/>
      <c r="Z81" s="149"/>
      <c r="AA81" s="17"/>
      <c r="AB81" s="18"/>
      <c r="AC81" s="19"/>
      <c r="AD81" s="149"/>
      <c r="AE81" s="50" t="str">
        <f t="shared" si="9"/>
        <v/>
      </c>
      <c r="AF81" s="50" t="str">
        <f t="shared" si="8"/>
        <v/>
      </c>
      <c r="AG81" s="50" t="str">
        <f t="shared" si="10"/>
        <v/>
      </c>
      <c r="AH81" s="50" t="str">
        <f t="shared" si="11"/>
        <v/>
      </c>
      <c r="AI81" s="50" t="str">
        <f t="shared" si="12"/>
        <v/>
      </c>
      <c r="AJ81" s="50" t="str">
        <f t="shared" si="13"/>
        <v/>
      </c>
      <c r="AK81" s="50" t="str">
        <f t="shared" si="14"/>
        <v/>
      </c>
    </row>
    <row r="82" spans="1:37" ht="20.100000000000001" customHeight="1" x14ac:dyDescent="0.2">
      <c r="A82" s="159"/>
      <c r="B82" s="20">
        <v>2</v>
      </c>
      <c r="C82" s="21"/>
      <c r="D82" s="22"/>
      <c r="E82" s="23"/>
      <c r="F82" s="30"/>
      <c r="G82" s="21"/>
      <c r="H82" s="22"/>
      <c r="I82" s="23"/>
      <c r="J82" s="30"/>
      <c r="K82" s="21"/>
      <c r="L82" s="22"/>
      <c r="M82" s="23"/>
      <c r="N82" s="30"/>
      <c r="O82" s="21"/>
      <c r="P82" s="22"/>
      <c r="Q82" s="23"/>
      <c r="R82" s="30"/>
      <c r="S82" s="21"/>
      <c r="T82" s="22"/>
      <c r="U82" s="23"/>
      <c r="V82" s="30"/>
      <c r="W82" s="21"/>
      <c r="X82" s="22"/>
      <c r="Y82" s="23"/>
      <c r="Z82" s="30"/>
      <c r="AA82" s="21"/>
      <c r="AB82" s="22"/>
      <c r="AC82" s="23"/>
      <c r="AD82" s="30"/>
      <c r="AE82" s="51" t="str">
        <f t="shared" si="9"/>
        <v/>
      </c>
      <c r="AF82" s="51" t="str">
        <f t="shared" si="8"/>
        <v/>
      </c>
      <c r="AG82" s="51" t="str">
        <f t="shared" si="10"/>
        <v/>
      </c>
      <c r="AH82" s="51" t="str">
        <f t="shared" si="11"/>
        <v/>
      </c>
      <c r="AI82" s="51" t="str">
        <f t="shared" si="12"/>
        <v/>
      </c>
      <c r="AJ82" s="51" t="str">
        <f t="shared" si="13"/>
        <v/>
      </c>
      <c r="AK82" s="51" t="str">
        <f t="shared" si="14"/>
        <v/>
      </c>
    </row>
    <row r="83" spans="1:37" ht="20.100000000000001" customHeight="1" x14ac:dyDescent="0.2">
      <c r="A83" s="159"/>
      <c r="B83" s="20">
        <v>3</v>
      </c>
      <c r="C83" s="21"/>
      <c r="D83" s="22"/>
      <c r="E83" s="23"/>
      <c r="F83" s="30"/>
      <c r="G83" s="21"/>
      <c r="H83" s="22"/>
      <c r="I83" s="23"/>
      <c r="J83" s="30"/>
      <c r="K83" s="21"/>
      <c r="L83" s="22"/>
      <c r="M83" s="23"/>
      <c r="N83" s="30"/>
      <c r="O83" s="21"/>
      <c r="P83" s="22"/>
      <c r="Q83" s="23"/>
      <c r="R83" s="30"/>
      <c r="S83" s="21"/>
      <c r="T83" s="22"/>
      <c r="U83" s="23"/>
      <c r="V83" s="30"/>
      <c r="W83" s="21"/>
      <c r="X83" s="22"/>
      <c r="Y83" s="23"/>
      <c r="Z83" s="30"/>
      <c r="AA83" s="21"/>
      <c r="AB83" s="22"/>
      <c r="AC83" s="23"/>
      <c r="AD83" s="30"/>
      <c r="AE83" s="51" t="str">
        <f t="shared" si="9"/>
        <v/>
      </c>
      <c r="AF83" s="51" t="str">
        <f t="shared" si="8"/>
        <v/>
      </c>
      <c r="AG83" s="51" t="str">
        <f t="shared" si="10"/>
        <v/>
      </c>
      <c r="AH83" s="51" t="str">
        <f t="shared" si="11"/>
        <v/>
      </c>
      <c r="AI83" s="51" t="str">
        <f t="shared" si="12"/>
        <v/>
      </c>
      <c r="AJ83" s="51" t="str">
        <f t="shared" si="13"/>
        <v/>
      </c>
      <c r="AK83" s="51" t="str">
        <f t="shared" si="14"/>
        <v/>
      </c>
    </row>
    <row r="84" spans="1:37" ht="20.100000000000001" customHeight="1" x14ac:dyDescent="0.2">
      <c r="A84" s="159"/>
      <c r="B84" s="20">
        <v>4</v>
      </c>
      <c r="C84" s="21"/>
      <c r="D84" s="22"/>
      <c r="E84" s="23"/>
      <c r="F84" s="30"/>
      <c r="G84" s="21"/>
      <c r="H84" s="22"/>
      <c r="I84" s="23"/>
      <c r="J84" s="30"/>
      <c r="K84" s="21"/>
      <c r="L84" s="22"/>
      <c r="M84" s="23"/>
      <c r="N84" s="30"/>
      <c r="O84" s="21"/>
      <c r="P84" s="22"/>
      <c r="Q84" s="23"/>
      <c r="R84" s="30"/>
      <c r="S84" s="21"/>
      <c r="T84" s="22"/>
      <c r="U84" s="23"/>
      <c r="V84" s="30"/>
      <c r="W84" s="21"/>
      <c r="X84" s="22"/>
      <c r="Y84" s="23"/>
      <c r="Z84" s="30"/>
      <c r="AA84" s="21"/>
      <c r="AB84" s="22"/>
      <c r="AC84" s="23"/>
      <c r="AD84" s="30"/>
      <c r="AE84" s="51" t="str">
        <f t="shared" si="9"/>
        <v/>
      </c>
      <c r="AF84" s="51" t="str">
        <f t="shared" si="8"/>
        <v/>
      </c>
      <c r="AG84" s="51" t="str">
        <f t="shared" si="10"/>
        <v/>
      </c>
      <c r="AH84" s="51" t="str">
        <f t="shared" si="11"/>
        <v/>
      </c>
      <c r="AI84" s="51" t="str">
        <f t="shared" si="12"/>
        <v/>
      </c>
      <c r="AJ84" s="51" t="str">
        <f t="shared" si="13"/>
        <v/>
      </c>
      <c r="AK84" s="51" t="str">
        <f t="shared" si="14"/>
        <v/>
      </c>
    </row>
    <row r="85" spans="1:37" ht="20.100000000000001" customHeight="1" x14ac:dyDescent="0.2">
      <c r="A85" s="159"/>
      <c r="B85" s="20">
        <v>5</v>
      </c>
      <c r="C85" s="21"/>
      <c r="D85" s="22"/>
      <c r="E85" s="23"/>
      <c r="F85" s="30"/>
      <c r="G85" s="21"/>
      <c r="H85" s="22"/>
      <c r="I85" s="23"/>
      <c r="J85" s="30"/>
      <c r="K85" s="21"/>
      <c r="L85" s="22"/>
      <c r="M85" s="23"/>
      <c r="N85" s="30"/>
      <c r="O85" s="21"/>
      <c r="P85" s="22"/>
      <c r="Q85" s="23"/>
      <c r="R85" s="30"/>
      <c r="S85" s="21"/>
      <c r="T85" s="22"/>
      <c r="U85" s="23"/>
      <c r="V85" s="30"/>
      <c r="W85" s="21"/>
      <c r="X85" s="22"/>
      <c r="Y85" s="23"/>
      <c r="Z85" s="30"/>
      <c r="AA85" s="21"/>
      <c r="AB85" s="22"/>
      <c r="AC85" s="23"/>
      <c r="AD85" s="30"/>
      <c r="AE85" s="51" t="str">
        <f t="shared" si="9"/>
        <v/>
      </c>
      <c r="AF85" s="51" t="str">
        <f t="shared" si="8"/>
        <v/>
      </c>
      <c r="AG85" s="51" t="str">
        <f t="shared" si="10"/>
        <v/>
      </c>
      <c r="AH85" s="51" t="str">
        <f t="shared" si="11"/>
        <v/>
      </c>
      <c r="AI85" s="51" t="str">
        <f t="shared" si="12"/>
        <v/>
      </c>
      <c r="AJ85" s="51" t="str">
        <f t="shared" si="13"/>
        <v/>
      </c>
      <c r="AK85" s="51" t="str">
        <f t="shared" si="14"/>
        <v/>
      </c>
    </row>
    <row r="86" spans="1:37" ht="20.100000000000001" customHeight="1" x14ac:dyDescent="0.2">
      <c r="A86" s="159"/>
      <c r="B86" s="20">
        <v>6</v>
      </c>
      <c r="C86" s="21"/>
      <c r="D86" s="22"/>
      <c r="E86" s="23"/>
      <c r="F86" s="30"/>
      <c r="G86" s="21"/>
      <c r="H86" s="22"/>
      <c r="I86" s="23"/>
      <c r="J86" s="30"/>
      <c r="K86" s="21"/>
      <c r="L86" s="22"/>
      <c r="M86" s="23"/>
      <c r="N86" s="30"/>
      <c r="O86" s="21"/>
      <c r="P86" s="22"/>
      <c r="Q86" s="23"/>
      <c r="R86" s="30"/>
      <c r="S86" s="21"/>
      <c r="T86" s="22"/>
      <c r="U86" s="23"/>
      <c r="V86" s="30"/>
      <c r="W86" s="21"/>
      <c r="X86" s="22"/>
      <c r="Y86" s="23"/>
      <c r="Z86" s="30"/>
      <c r="AA86" s="21"/>
      <c r="AB86" s="22"/>
      <c r="AC86" s="23"/>
      <c r="AD86" s="30"/>
      <c r="AE86" s="51" t="str">
        <f t="shared" si="9"/>
        <v/>
      </c>
      <c r="AF86" s="51" t="str">
        <f t="shared" si="8"/>
        <v/>
      </c>
      <c r="AG86" s="51" t="str">
        <f t="shared" si="10"/>
        <v/>
      </c>
      <c r="AH86" s="51" t="str">
        <f t="shared" si="11"/>
        <v/>
      </c>
      <c r="AI86" s="51" t="str">
        <f t="shared" si="12"/>
        <v/>
      </c>
      <c r="AJ86" s="51" t="str">
        <f t="shared" si="13"/>
        <v/>
      </c>
      <c r="AK86" s="51" t="str">
        <f t="shared" si="14"/>
        <v/>
      </c>
    </row>
    <row r="87" spans="1:37" ht="20.100000000000001" customHeight="1" x14ac:dyDescent="0.2">
      <c r="A87" s="159"/>
      <c r="B87" s="20">
        <v>7</v>
      </c>
      <c r="C87" s="21"/>
      <c r="D87" s="22"/>
      <c r="E87" s="23"/>
      <c r="F87" s="30"/>
      <c r="G87" s="21"/>
      <c r="H87" s="22"/>
      <c r="I87" s="23"/>
      <c r="J87" s="30"/>
      <c r="K87" s="21"/>
      <c r="L87" s="22"/>
      <c r="M87" s="23"/>
      <c r="N87" s="30"/>
      <c r="O87" s="21"/>
      <c r="P87" s="22"/>
      <c r="Q87" s="23"/>
      <c r="R87" s="30"/>
      <c r="S87" s="21"/>
      <c r="T87" s="22"/>
      <c r="U87" s="23"/>
      <c r="V87" s="30"/>
      <c r="W87" s="21"/>
      <c r="X87" s="22"/>
      <c r="Y87" s="23"/>
      <c r="Z87" s="30"/>
      <c r="AA87" s="21"/>
      <c r="AB87" s="22"/>
      <c r="AC87" s="23"/>
      <c r="AD87" s="30"/>
      <c r="AE87" s="51" t="str">
        <f t="shared" si="9"/>
        <v/>
      </c>
      <c r="AF87" s="51" t="str">
        <f t="shared" si="8"/>
        <v/>
      </c>
      <c r="AG87" s="51" t="str">
        <f t="shared" si="10"/>
        <v/>
      </c>
      <c r="AH87" s="51" t="str">
        <f t="shared" si="11"/>
        <v/>
      </c>
      <c r="AI87" s="51" t="str">
        <f t="shared" si="12"/>
        <v/>
      </c>
      <c r="AJ87" s="51" t="str">
        <f t="shared" si="13"/>
        <v/>
      </c>
      <c r="AK87" s="51" t="str">
        <f t="shared" si="14"/>
        <v/>
      </c>
    </row>
    <row r="88" spans="1:37" ht="20.100000000000001" customHeight="1" x14ac:dyDescent="0.2">
      <c r="A88" s="159"/>
      <c r="B88" s="20">
        <v>8</v>
      </c>
      <c r="C88" s="21"/>
      <c r="D88" s="22"/>
      <c r="E88" s="23"/>
      <c r="F88" s="30"/>
      <c r="G88" s="21"/>
      <c r="H88" s="22"/>
      <c r="I88" s="23"/>
      <c r="J88" s="30"/>
      <c r="K88" s="21"/>
      <c r="L88" s="22"/>
      <c r="M88" s="23"/>
      <c r="N88" s="30"/>
      <c r="O88" s="21"/>
      <c r="P88" s="22"/>
      <c r="Q88" s="23"/>
      <c r="R88" s="30"/>
      <c r="S88" s="21"/>
      <c r="T88" s="22"/>
      <c r="U88" s="23"/>
      <c r="V88" s="30"/>
      <c r="W88" s="21"/>
      <c r="X88" s="22"/>
      <c r="Y88" s="23"/>
      <c r="Z88" s="30"/>
      <c r="AA88" s="21"/>
      <c r="AB88" s="22"/>
      <c r="AC88" s="23"/>
      <c r="AD88" s="30"/>
      <c r="AE88" s="51" t="str">
        <f t="shared" si="9"/>
        <v/>
      </c>
      <c r="AF88" s="51" t="str">
        <f t="shared" si="8"/>
        <v/>
      </c>
      <c r="AG88" s="51" t="str">
        <f t="shared" si="10"/>
        <v/>
      </c>
      <c r="AH88" s="51" t="str">
        <f t="shared" si="11"/>
        <v/>
      </c>
      <c r="AI88" s="51" t="str">
        <f t="shared" si="12"/>
        <v/>
      </c>
      <c r="AJ88" s="51" t="str">
        <f t="shared" si="13"/>
        <v/>
      </c>
      <c r="AK88" s="51" t="str">
        <f t="shared" si="14"/>
        <v/>
      </c>
    </row>
    <row r="89" spans="1:37" ht="20.100000000000001" customHeight="1" x14ac:dyDescent="0.2">
      <c r="A89" s="159"/>
      <c r="B89" s="20">
        <v>9</v>
      </c>
      <c r="C89" s="21"/>
      <c r="D89" s="22"/>
      <c r="E89" s="23"/>
      <c r="F89" s="30"/>
      <c r="G89" s="21"/>
      <c r="H89" s="22"/>
      <c r="I89" s="23"/>
      <c r="J89" s="30"/>
      <c r="K89" s="21"/>
      <c r="L89" s="22"/>
      <c r="M89" s="23"/>
      <c r="N89" s="30"/>
      <c r="O89" s="21"/>
      <c r="P89" s="22"/>
      <c r="Q89" s="23"/>
      <c r="R89" s="30"/>
      <c r="S89" s="21"/>
      <c r="T89" s="22"/>
      <c r="U89" s="23"/>
      <c r="V89" s="30"/>
      <c r="W89" s="21"/>
      <c r="X89" s="22"/>
      <c r="Y89" s="23"/>
      <c r="Z89" s="30"/>
      <c r="AA89" s="21"/>
      <c r="AB89" s="22"/>
      <c r="AC89" s="23"/>
      <c r="AD89" s="30"/>
      <c r="AE89" s="51" t="str">
        <f t="shared" si="9"/>
        <v/>
      </c>
      <c r="AF89" s="51" t="str">
        <f t="shared" si="8"/>
        <v/>
      </c>
      <c r="AG89" s="51" t="str">
        <f t="shared" si="10"/>
        <v/>
      </c>
      <c r="AH89" s="51" t="str">
        <f t="shared" si="11"/>
        <v/>
      </c>
      <c r="AI89" s="51" t="str">
        <f t="shared" si="12"/>
        <v/>
      </c>
      <c r="AJ89" s="51" t="str">
        <f t="shared" si="13"/>
        <v/>
      </c>
      <c r="AK89" s="51" t="str">
        <f t="shared" si="14"/>
        <v/>
      </c>
    </row>
    <row r="90" spans="1:37" ht="20.100000000000001" customHeight="1" thickBot="1" x14ac:dyDescent="0.25">
      <c r="A90" s="160"/>
      <c r="B90" s="24">
        <v>10</v>
      </c>
      <c r="C90" s="25"/>
      <c r="D90" s="26"/>
      <c r="E90" s="27"/>
      <c r="F90" s="28"/>
      <c r="G90" s="25"/>
      <c r="H90" s="26"/>
      <c r="I90" s="27"/>
      <c r="J90" s="28"/>
      <c r="K90" s="25"/>
      <c r="L90" s="26"/>
      <c r="M90" s="27"/>
      <c r="N90" s="28"/>
      <c r="O90" s="25"/>
      <c r="P90" s="26"/>
      <c r="Q90" s="27"/>
      <c r="R90" s="28"/>
      <c r="S90" s="25"/>
      <c r="T90" s="26"/>
      <c r="U90" s="27"/>
      <c r="V90" s="28"/>
      <c r="W90" s="25"/>
      <c r="X90" s="26"/>
      <c r="Y90" s="27"/>
      <c r="Z90" s="28"/>
      <c r="AA90" s="25"/>
      <c r="AB90" s="26"/>
      <c r="AC90" s="27"/>
      <c r="AD90" s="28"/>
      <c r="AE90" s="52" t="str">
        <f t="shared" si="9"/>
        <v/>
      </c>
      <c r="AF90" s="52" t="str">
        <f t="shared" si="8"/>
        <v/>
      </c>
      <c r="AG90" s="52" t="str">
        <f t="shared" si="10"/>
        <v/>
      </c>
      <c r="AH90" s="52" t="str">
        <f t="shared" si="11"/>
        <v/>
      </c>
      <c r="AI90" s="52" t="str">
        <f t="shared" si="12"/>
        <v/>
      </c>
      <c r="AJ90" s="52" t="str">
        <f t="shared" si="13"/>
        <v/>
      </c>
      <c r="AK90" s="52" t="str">
        <f t="shared" si="14"/>
        <v/>
      </c>
    </row>
    <row r="91" spans="1:37" ht="20.100000000000001" customHeight="1" x14ac:dyDescent="0.2">
      <c r="A91" s="158">
        <v>9</v>
      </c>
      <c r="B91" s="16">
        <v>1</v>
      </c>
      <c r="C91" s="17"/>
      <c r="D91" s="18"/>
      <c r="E91" s="19"/>
      <c r="F91" s="149"/>
      <c r="G91" s="17"/>
      <c r="H91" s="18"/>
      <c r="I91" s="19"/>
      <c r="J91" s="149"/>
      <c r="K91" s="17"/>
      <c r="L91" s="18"/>
      <c r="M91" s="19"/>
      <c r="N91" s="149"/>
      <c r="O91" s="17"/>
      <c r="P91" s="18"/>
      <c r="Q91" s="19"/>
      <c r="R91" s="149"/>
      <c r="S91" s="17"/>
      <c r="T91" s="18"/>
      <c r="U91" s="19"/>
      <c r="V91" s="149"/>
      <c r="W91" s="17"/>
      <c r="X91" s="18"/>
      <c r="Y91" s="19"/>
      <c r="Z91" s="149"/>
      <c r="AA91" s="17"/>
      <c r="AB91" s="18"/>
      <c r="AC91" s="19"/>
      <c r="AD91" s="149"/>
      <c r="AE91" s="50" t="str">
        <f t="shared" si="9"/>
        <v/>
      </c>
      <c r="AF91" s="50" t="str">
        <f t="shared" si="8"/>
        <v/>
      </c>
      <c r="AG91" s="50" t="str">
        <f t="shared" si="10"/>
        <v/>
      </c>
      <c r="AH91" s="50" t="str">
        <f t="shared" si="11"/>
        <v/>
      </c>
      <c r="AI91" s="50" t="str">
        <f t="shared" si="12"/>
        <v/>
      </c>
      <c r="AJ91" s="50" t="str">
        <f t="shared" si="13"/>
        <v/>
      </c>
      <c r="AK91" s="50" t="str">
        <f t="shared" si="14"/>
        <v/>
      </c>
    </row>
    <row r="92" spans="1:37" ht="20.100000000000001" customHeight="1" x14ac:dyDescent="0.2">
      <c r="A92" s="159"/>
      <c r="B92" s="20">
        <v>2</v>
      </c>
      <c r="C92" s="21"/>
      <c r="D92" s="22"/>
      <c r="E92" s="23"/>
      <c r="F92" s="30"/>
      <c r="G92" s="21"/>
      <c r="H92" s="22"/>
      <c r="I92" s="23"/>
      <c r="J92" s="30"/>
      <c r="K92" s="21"/>
      <c r="L92" s="22"/>
      <c r="M92" s="23"/>
      <c r="N92" s="30"/>
      <c r="O92" s="21"/>
      <c r="P92" s="22"/>
      <c r="Q92" s="23"/>
      <c r="R92" s="30"/>
      <c r="S92" s="21"/>
      <c r="T92" s="22"/>
      <c r="U92" s="23"/>
      <c r="V92" s="30"/>
      <c r="W92" s="21"/>
      <c r="X92" s="22"/>
      <c r="Y92" s="23"/>
      <c r="Z92" s="30"/>
      <c r="AA92" s="21"/>
      <c r="AB92" s="22"/>
      <c r="AC92" s="23"/>
      <c r="AD92" s="30"/>
      <c r="AE92" s="51" t="str">
        <f t="shared" si="9"/>
        <v/>
      </c>
      <c r="AF92" s="51" t="str">
        <f t="shared" si="8"/>
        <v/>
      </c>
      <c r="AG92" s="51" t="str">
        <f t="shared" si="10"/>
        <v/>
      </c>
      <c r="AH92" s="51" t="str">
        <f t="shared" si="11"/>
        <v/>
      </c>
      <c r="AI92" s="51" t="str">
        <f t="shared" si="12"/>
        <v/>
      </c>
      <c r="AJ92" s="51" t="str">
        <f t="shared" si="13"/>
        <v/>
      </c>
      <c r="AK92" s="51" t="str">
        <f t="shared" si="14"/>
        <v/>
      </c>
    </row>
    <row r="93" spans="1:37" ht="20.100000000000001" customHeight="1" x14ac:dyDescent="0.2">
      <c r="A93" s="159"/>
      <c r="B93" s="20">
        <v>3</v>
      </c>
      <c r="C93" s="21"/>
      <c r="D93" s="22"/>
      <c r="E93" s="23"/>
      <c r="F93" s="30"/>
      <c r="G93" s="21"/>
      <c r="H93" s="22"/>
      <c r="I93" s="23"/>
      <c r="J93" s="30"/>
      <c r="K93" s="21"/>
      <c r="L93" s="22"/>
      <c r="M93" s="23"/>
      <c r="N93" s="30"/>
      <c r="O93" s="21"/>
      <c r="P93" s="22"/>
      <c r="Q93" s="23"/>
      <c r="R93" s="30"/>
      <c r="S93" s="21"/>
      <c r="T93" s="22"/>
      <c r="U93" s="23"/>
      <c r="V93" s="30"/>
      <c r="W93" s="21"/>
      <c r="X93" s="22"/>
      <c r="Y93" s="23"/>
      <c r="Z93" s="30"/>
      <c r="AA93" s="21"/>
      <c r="AB93" s="22"/>
      <c r="AC93" s="23"/>
      <c r="AD93" s="30"/>
      <c r="AE93" s="51" t="str">
        <f t="shared" si="9"/>
        <v/>
      </c>
      <c r="AF93" s="51" t="str">
        <f t="shared" si="8"/>
        <v/>
      </c>
      <c r="AG93" s="51" t="str">
        <f t="shared" si="10"/>
        <v/>
      </c>
      <c r="AH93" s="51" t="str">
        <f t="shared" si="11"/>
        <v/>
      </c>
      <c r="AI93" s="51" t="str">
        <f t="shared" si="12"/>
        <v/>
      </c>
      <c r="AJ93" s="51" t="str">
        <f t="shared" si="13"/>
        <v/>
      </c>
      <c r="AK93" s="51" t="str">
        <f t="shared" si="14"/>
        <v/>
      </c>
    </row>
    <row r="94" spans="1:37" ht="20.100000000000001" customHeight="1" x14ac:dyDescent="0.2">
      <c r="A94" s="159"/>
      <c r="B94" s="20">
        <v>4</v>
      </c>
      <c r="C94" s="21"/>
      <c r="D94" s="22"/>
      <c r="E94" s="23"/>
      <c r="F94" s="30"/>
      <c r="G94" s="21"/>
      <c r="H94" s="22"/>
      <c r="I94" s="23"/>
      <c r="J94" s="30"/>
      <c r="K94" s="21"/>
      <c r="L94" s="22"/>
      <c r="M94" s="23"/>
      <c r="N94" s="30"/>
      <c r="O94" s="21"/>
      <c r="P94" s="22"/>
      <c r="Q94" s="23"/>
      <c r="R94" s="30"/>
      <c r="S94" s="21"/>
      <c r="T94" s="22"/>
      <c r="U94" s="23"/>
      <c r="V94" s="30"/>
      <c r="W94" s="21"/>
      <c r="X94" s="22"/>
      <c r="Y94" s="23"/>
      <c r="Z94" s="30"/>
      <c r="AA94" s="21"/>
      <c r="AB94" s="22"/>
      <c r="AC94" s="23"/>
      <c r="AD94" s="30"/>
      <c r="AE94" s="51" t="str">
        <f t="shared" si="9"/>
        <v/>
      </c>
      <c r="AF94" s="51" t="str">
        <f t="shared" si="8"/>
        <v/>
      </c>
      <c r="AG94" s="51" t="str">
        <f t="shared" si="10"/>
        <v/>
      </c>
      <c r="AH94" s="51" t="str">
        <f t="shared" si="11"/>
        <v/>
      </c>
      <c r="AI94" s="51" t="str">
        <f t="shared" si="12"/>
        <v/>
      </c>
      <c r="AJ94" s="51" t="str">
        <f t="shared" si="13"/>
        <v/>
      </c>
      <c r="AK94" s="51" t="str">
        <f t="shared" si="14"/>
        <v/>
      </c>
    </row>
    <row r="95" spans="1:37" ht="20.100000000000001" customHeight="1" x14ac:dyDescent="0.2">
      <c r="A95" s="159"/>
      <c r="B95" s="20">
        <v>5</v>
      </c>
      <c r="C95" s="21"/>
      <c r="D95" s="22"/>
      <c r="E95" s="23"/>
      <c r="F95" s="30"/>
      <c r="G95" s="21"/>
      <c r="H95" s="22"/>
      <c r="I95" s="23"/>
      <c r="J95" s="30"/>
      <c r="K95" s="21"/>
      <c r="L95" s="22"/>
      <c r="M95" s="23"/>
      <c r="N95" s="30"/>
      <c r="O95" s="21"/>
      <c r="P95" s="22"/>
      <c r="Q95" s="23"/>
      <c r="R95" s="30"/>
      <c r="S95" s="21"/>
      <c r="T95" s="22"/>
      <c r="U95" s="23"/>
      <c r="V95" s="30"/>
      <c r="W95" s="21"/>
      <c r="X95" s="22"/>
      <c r="Y95" s="23"/>
      <c r="Z95" s="30"/>
      <c r="AA95" s="21"/>
      <c r="AB95" s="22"/>
      <c r="AC95" s="23"/>
      <c r="AD95" s="30"/>
      <c r="AE95" s="51" t="str">
        <f t="shared" si="9"/>
        <v/>
      </c>
      <c r="AF95" s="51" t="str">
        <f t="shared" si="8"/>
        <v/>
      </c>
      <c r="AG95" s="51" t="str">
        <f t="shared" si="10"/>
        <v/>
      </c>
      <c r="AH95" s="51" t="str">
        <f t="shared" si="11"/>
        <v/>
      </c>
      <c r="AI95" s="51" t="str">
        <f t="shared" si="12"/>
        <v/>
      </c>
      <c r="AJ95" s="51" t="str">
        <f t="shared" si="13"/>
        <v/>
      </c>
      <c r="AK95" s="51" t="str">
        <f t="shared" si="14"/>
        <v/>
      </c>
    </row>
    <row r="96" spans="1:37" ht="20.100000000000001" customHeight="1" x14ac:dyDescent="0.2">
      <c r="A96" s="159"/>
      <c r="B96" s="20">
        <v>6</v>
      </c>
      <c r="C96" s="21"/>
      <c r="D96" s="22"/>
      <c r="E96" s="23"/>
      <c r="F96" s="30"/>
      <c r="G96" s="21"/>
      <c r="H96" s="22"/>
      <c r="I96" s="23"/>
      <c r="J96" s="30"/>
      <c r="K96" s="21"/>
      <c r="L96" s="22"/>
      <c r="M96" s="23"/>
      <c r="N96" s="30"/>
      <c r="O96" s="21"/>
      <c r="P96" s="22"/>
      <c r="Q96" s="23"/>
      <c r="R96" s="30"/>
      <c r="S96" s="21"/>
      <c r="T96" s="22"/>
      <c r="U96" s="23"/>
      <c r="V96" s="30"/>
      <c r="W96" s="21"/>
      <c r="X96" s="22"/>
      <c r="Y96" s="23"/>
      <c r="Z96" s="30"/>
      <c r="AA96" s="21"/>
      <c r="AB96" s="22"/>
      <c r="AC96" s="23"/>
      <c r="AD96" s="30"/>
      <c r="AE96" s="51" t="str">
        <f t="shared" si="9"/>
        <v/>
      </c>
      <c r="AF96" s="51" t="str">
        <f t="shared" si="8"/>
        <v/>
      </c>
      <c r="AG96" s="51" t="str">
        <f t="shared" si="10"/>
        <v/>
      </c>
      <c r="AH96" s="51" t="str">
        <f t="shared" si="11"/>
        <v/>
      </c>
      <c r="AI96" s="51" t="str">
        <f t="shared" si="12"/>
        <v/>
      </c>
      <c r="AJ96" s="51" t="str">
        <f t="shared" si="13"/>
        <v/>
      </c>
      <c r="AK96" s="51" t="str">
        <f t="shared" si="14"/>
        <v/>
      </c>
    </row>
    <row r="97" spans="1:37" ht="20.100000000000001" customHeight="1" x14ac:dyDescent="0.2">
      <c r="A97" s="159"/>
      <c r="B97" s="20">
        <v>7</v>
      </c>
      <c r="C97" s="21"/>
      <c r="D97" s="22"/>
      <c r="E97" s="23"/>
      <c r="F97" s="30"/>
      <c r="G97" s="21"/>
      <c r="H97" s="22"/>
      <c r="I97" s="23"/>
      <c r="J97" s="30"/>
      <c r="K97" s="21"/>
      <c r="L97" s="22"/>
      <c r="M97" s="23"/>
      <c r="N97" s="30"/>
      <c r="O97" s="21"/>
      <c r="P97" s="22"/>
      <c r="Q97" s="23"/>
      <c r="R97" s="30"/>
      <c r="S97" s="21"/>
      <c r="T97" s="22"/>
      <c r="U97" s="23"/>
      <c r="V97" s="30"/>
      <c r="W97" s="21"/>
      <c r="X97" s="22"/>
      <c r="Y97" s="23"/>
      <c r="Z97" s="30"/>
      <c r="AA97" s="21"/>
      <c r="AB97" s="22"/>
      <c r="AC97" s="23"/>
      <c r="AD97" s="30"/>
      <c r="AE97" s="51" t="str">
        <f t="shared" si="9"/>
        <v/>
      </c>
      <c r="AF97" s="51" t="str">
        <f t="shared" si="8"/>
        <v/>
      </c>
      <c r="AG97" s="51" t="str">
        <f t="shared" si="10"/>
        <v/>
      </c>
      <c r="AH97" s="51" t="str">
        <f t="shared" si="11"/>
        <v/>
      </c>
      <c r="AI97" s="51" t="str">
        <f t="shared" si="12"/>
        <v/>
      </c>
      <c r="AJ97" s="51" t="str">
        <f t="shared" si="13"/>
        <v/>
      </c>
      <c r="AK97" s="51" t="str">
        <f t="shared" si="14"/>
        <v/>
      </c>
    </row>
    <row r="98" spans="1:37" ht="20.100000000000001" customHeight="1" x14ac:dyDescent="0.2">
      <c r="A98" s="159"/>
      <c r="B98" s="20">
        <v>8</v>
      </c>
      <c r="C98" s="21"/>
      <c r="D98" s="22"/>
      <c r="E98" s="23"/>
      <c r="F98" s="30"/>
      <c r="G98" s="21"/>
      <c r="H98" s="22"/>
      <c r="I98" s="23"/>
      <c r="J98" s="30"/>
      <c r="K98" s="21"/>
      <c r="L98" s="22"/>
      <c r="M98" s="23"/>
      <c r="N98" s="30"/>
      <c r="O98" s="21"/>
      <c r="P98" s="22"/>
      <c r="Q98" s="23"/>
      <c r="R98" s="30"/>
      <c r="S98" s="21"/>
      <c r="T98" s="22"/>
      <c r="U98" s="23"/>
      <c r="V98" s="30"/>
      <c r="W98" s="21"/>
      <c r="X98" s="22"/>
      <c r="Y98" s="23"/>
      <c r="Z98" s="30"/>
      <c r="AA98" s="21"/>
      <c r="AB98" s="22"/>
      <c r="AC98" s="23"/>
      <c r="AD98" s="30"/>
      <c r="AE98" s="51" t="str">
        <f t="shared" si="9"/>
        <v/>
      </c>
      <c r="AF98" s="51" t="str">
        <f t="shared" si="8"/>
        <v/>
      </c>
      <c r="AG98" s="51" t="str">
        <f t="shared" si="10"/>
        <v/>
      </c>
      <c r="AH98" s="51" t="str">
        <f t="shared" si="11"/>
        <v/>
      </c>
      <c r="AI98" s="51" t="str">
        <f t="shared" si="12"/>
        <v/>
      </c>
      <c r="AJ98" s="51" t="str">
        <f t="shared" si="13"/>
        <v/>
      </c>
      <c r="AK98" s="51" t="str">
        <f t="shared" si="14"/>
        <v/>
      </c>
    </row>
    <row r="99" spans="1:37" ht="20.100000000000001" customHeight="1" x14ac:dyDescent="0.2">
      <c r="A99" s="159"/>
      <c r="B99" s="20">
        <v>9</v>
      </c>
      <c r="C99" s="21"/>
      <c r="D99" s="22"/>
      <c r="E99" s="23"/>
      <c r="F99" s="30"/>
      <c r="G99" s="21"/>
      <c r="H99" s="22"/>
      <c r="I99" s="23"/>
      <c r="J99" s="30"/>
      <c r="K99" s="21"/>
      <c r="L99" s="22"/>
      <c r="M99" s="23"/>
      <c r="N99" s="30"/>
      <c r="O99" s="21"/>
      <c r="P99" s="22"/>
      <c r="Q99" s="23"/>
      <c r="R99" s="30"/>
      <c r="S99" s="21"/>
      <c r="T99" s="22"/>
      <c r="U99" s="23"/>
      <c r="V99" s="30"/>
      <c r="W99" s="21"/>
      <c r="X99" s="22"/>
      <c r="Y99" s="23"/>
      <c r="Z99" s="30"/>
      <c r="AA99" s="21"/>
      <c r="AB99" s="22"/>
      <c r="AC99" s="23"/>
      <c r="AD99" s="30"/>
      <c r="AE99" s="51" t="str">
        <f t="shared" si="9"/>
        <v/>
      </c>
      <c r="AF99" s="51" t="str">
        <f t="shared" si="8"/>
        <v/>
      </c>
      <c r="AG99" s="51" t="str">
        <f t="shared" si="10"/>
        <v/>
      </c>
      <c r="AH99" s="51" t="str">
        <f t="shared" si="11"/>
        <v/>
      </c>
      <c r="AI99" s="51" t="str">
        <f t="shared" si="12"/>
        <v/>
      </c>
      <c r="AJ99" s="51" t="str">
        <f t="shared" si="13"/>
        <v/>
      </c>
      <c r="AK99" s="51" t="str">
        <f t="shared" si="14"/>
        <v/>
      </c>
    </row>
    <row r="100" spans="1:37" ht="20.100000000000001" customHeight="1" thickBot="1" x14ac:dyDescent="0.25">
      <c r="A100" s="160"/>
      <c r="B100" s="24">
        <v>10</v>
      </c>
      <c r="C100" s="25"/>
      <c r="D100" s="26"/>
      <c r="E100" s="27"/>
      <c r="F100" s="28"/>
      <c r="G100" s="25"/>
      <c r="H100" s="26"/>
      <c r="I100" s="27"/>
      <c r="J100" s="28"/>
      <c r="K100" s="25"/>
      <c r="L100" s="26"/>
      <c r="M100" s="27"/>
      <c r="N100" s="28"/>
      <c r="O100" s="25"/>
      <c r="P100" s="26"/>
      <c r="Q100" s="27"/>
      <c r="R100" s="28"/>
      <c r="S100" s="25"/>
      <c r="T100" s="26"/>
      <c r="U100" s="27"/>
      <c r="V100" s="28"/>
      <c r="W100" s="25"/>
      <c r="X100" s="26"/>
      <c r="Y100" s="27"/>
      <c r="Z100" s="28"/>
      <c r="AA100" s="25"/>
      <c r="AB100" s="26"/>
      <c r="AC100" s="27"/>
      <c r="AD100" s="28"/>
      <c r="AE100" s="52" t="str">
        <f t="shared" si="9"/>
        <v/>
      </c>
      <c r="AF100" s="52" t="str">
        <f t="shared" si="8"/>
        <v/>
      </c>
      <c r="AG100" s="52" t="str">
        <f t="shared" si="10"/>
        <v/>
      </c>
      <c r="AH100" s="52" t="str">
        <f t="shared" si="11"/>
        <v/>
      </c>
      <c r="AI100" s="52" t="str">
        <f t="shared" si="12"/>
        <v/>
      </c>
      <c r="AJ100" s="52" t="str">
        <f t="shared" si="13"/>
        <v/>
      </c>
      <c r="AK100" s="52" t="str">
        <f t="shared" si="14"/>
        <v/>
      </c>
    </row>
    <row r="101" spans="1:37" ht="20.100000000000001" customHeight="1" x14ac:dyDescent="0.2">
      <c r="A101" s="158">
        <v>10</v>
      </c>
      <c r="B101" s="16">
        <v>1</v>
      </c>
      <c r="C101" s="17"/>
      <c r="D101" s="18"/>
      <c r="E101" s="19"/>
      <c r="F101" s="149"/>
      <c r="G101" s="17"/>
      <c r="H101" s="18"/>
      <c r="I101" s="19"/>
      <c r="J101" s="149"/>
      <c r="K101" s="17"/>
      <c r="L101" s="18"/>
      <c r="M101" s="19"/>
      <c r="N101" s="149"/>
      <c r="O101" s="17"/>
      <c r="P101" s="18"/>
      <c r="Q101" s="19"/>
      <c r="R101" s="149"/>
      <c r="S101" s="17"/>
      <c r="T101" s="18"/>
      <c r="U101" s="19"/>
      <c r="V101" s="149"/>
      <c r="W101" s="17"/>
      <c r="X101" s="18"/>
      <c r="Y101" s="19"/>
      <c r="Z101" s="149"/>
      <c r="AA101" s="17"/>
      <c r="AB101" s="18"/>
      <c r="AC101" s="19"/>
      <c r="AD101" s="149"/>
      <c r="AE101" s="50" t="str">
        <f t="shared" si="9"/>
        <v/>
      </c>
      <c r="AF101" s="50" t="str">
        <f t="shared" si="8"/>
        <v/>
      </c>
      <c r="AG101" s="50" t="str">
        <f t="shared" si="10"/>
        <v/>
      </c>
      <c r="AH101" s="50" t="str">
        <f t="shared" si="11"/>
        <v/>
      </c>
      <c r="AI101" s="50" t="str">
        <f t="shared" si="12"/>
        <v/>
      </c>
      <c r="AJ101" s="50" t="str">
        <f t="shared" si="13"/>
        <v/>
      </c>
      <c r="AK101" s="50" t="str">
        <f t="shared" si="14"/>
        <v/>
      </c>
    </row>
    <row r="102" spans="1:37" ht="20.100000000000001" customHeight="1" x14ac:dyDescent="0.2">
      <c r="A102" s="159"/>
      <c r="B102" s="20">
        <v>2</v>
      </c>
      <c r="C102" s="21"/>
      <c r="D102" s="22"/>
      <c r="E102" s="23"/>
      <c r="F102" s="30"/>
      <c r="G102" s="21"/>
      <c r="H102" s="22"/>
      <c r="I102" s="23"/>
      <c r="J102" s="30"/>
      <c r="K102" s="21"/>
      <c r="L102" s="22"/>
      <c r="M102" s="23"/>
      <c r="N102" s="30"/>
      <c r="O102" s="21"/>
      <c r="P102" s="22"/>
      <c r="Q102" s="23"/>
      <c r="R102" s="30"/>
      <c r="S102" s="21"/>
      <c r="T102" s="22"/>
      <c r="U102" s="23"/>
      <c r="V102" s="30"/>
      <c r="W102" s="21"/>
      <c r="X102" s="22"/>
      <c r="Y102" s="23"/>
      <c r="Z102" s="30"/>
      <c r="AA102" s="21"/>
      <c r="AB102" s="22"/>
      <c r="AC102" s="23"/>
      <c r="AD102" s="30"/>
      <c r="AE102" s="51" t="str">
        <f t="shared" si="9"/>
        <v/>
      </c>
      <c r="AF102" s="51" t="str">
        <f t="shared" si="8"/>
        <v/>
      </c>
      <c r="AG102" s="51" t="str">
        <f t="shared" si="10"/>
        <v/>
      </c>
      <c r="AH102" s="51" t="str">
        <f t="shared" si="11"/>
        <v/>
      </c>
      <c r="AI102" s="51" t="str">
        <f t="shared" si="12"/>
        <v/>
      </c>
      <c r="AJ102" s="51" t="str">
        <f t="shared" si="13"/>
        <v/>
      </c>
      <c r="AK102" s="51" t="str">
        <f t="shared" si="14"/>
        <v/>
      </c>
    </row>
    <row r="103" spans="1:37" ht="20.100000000000001" customHeight="1" x14ac:dyDescent="0.2">
      <c r="A103" s="159"/>
      <c r="B103" s="20">
        <v>3</v>
      </c>
      <c r="C103" s="21"/>
      <c r="D103" s="22"/>
      <c r="E103" s="23"/>
      <c r="F103" s="30"/>
      <c r="G103" s="21"/>
      <c r="H103" s="22"/>
      <c r="I103" s="23"/>
      <c r="J103" s="30"/>
      <c r="K103" s="21"/>
      <c r="L103" s="22"/>
      <c r="M103" s="23"/>
      <c r="N103" s="30"/>
      <c r="O103" s="21"/>
      <c r="P103" s="22"/>
      <c r="Q103" s="23"/>
      <c r="R103" s="30"/>
      <c r="S103" s="21"/>
      <c r="T103" s="22"/>
      <c r="U103" s="23"/>
      <c r="V103" s="30"/>
      <c r="W103" s="21"/>
      <c r="X103" s="22"/>
      <c r="Y103" s="23"/>
      <c r="Z103" s="30"/>
      <c r="AA103" s="21"/>
      <c r="AB103" s="22"/>
      <c r="AC103" s="23"/>
      <c r="AD103" s="30"/>
      <c r="AE103" s="51" t="str">
        <f t="shared" si="9"/>
        <v/>
      </c>
      <c r="AF103" s="51" t="str">
        <f t="shared" si="8"/>
        <v/>
      </c>
      <c r="AG103" s="51" t="str">
        <f t="shared" si="10"/>
        <v/>
      </c>
      <c r="AH103" s="51" t="str">
        <f t="shared" si="11"/>
        <v/>
      </c>
      <c r="AI103" s="51" t="str">
        <f t="shared" si="12"/>
        <v/>
      </c>
      <c r="AJ103" s="51" t="str">
        <f t="shared" si="13"/>
        <v/>
      </c>
      <c r="AK103" s="51" t="str">
        <f t="shared" si="14"/>
        <v/>
      </c>
    </row>
    <row r="104" spans="1:37" ht="20.100000000000001" customHeight="1" x14ac:dyDescent="0.2">
      <c r="A104" s="159"/>
      <c r="B104" s="20">
        <v>4</v>
      </c>
      <c r="C104" s="21"/>
      <c r="D104" s="22"/>
      <c r="E104" s="23"/>
      <c r="F104" s="30"/>
      <c r="G104" s="21"/>
      <c r="H104" s="22"/>
      <c r="I104" s="23"/>
      <c r="J104" s="30"/>
      <c r="K104" s="21"/>
      <c r="L104" s="22"/>
      <c r="M104" s="23"/>
      <c r="N104" s="30"/>
      <c r="O104" s="21"/>
      <c r="P104" s="22"/>
      <c r="Q104" s="23"/>
      <c r="R104" s="30"/>
      <c r="S104" s="21"/>
      <c r="T104" s="22"/>
      <c r="U104" s="23"/>
      <c r="V104" s="30"/>
      <c r="W104" s="21"/>
      <c r="X104" s="22"/>
      <c r="Y104" s="23"/>
      <c r="Z104" s="30"/>
      <c r="AA104" s="21"/>
      <c r="AB104" s="22"/>
      <c r="AC104" s="23"/>
      <c r="AD104" s="30"/>
      <c r="AE104" s="51" t="str">
        <f t="shared" si="9"/>
        <v/>
      </c>
      <c r="AF104" s="51" t="str">
        <f t="shared" si="8"/>
        <v/>
      </c>
      <c r="AG104" s="51" t="str">
        <f t="shared" si="10"/>
        <v/>
      </c>
      <c r="AH104" s="51" t="str">
        <f t="shared" si="11"/>
        <v/>
      </c>
      <c r="AI104" s="51" t="str">
        <f t="shared" si="12"/>
        <v/>
      </c>
      <c r="AJ104" s="51" t="str">
        <f t="shared" si="13"/>
        <v/>
      </c>
      <c r="AK104" s="51" t="str">
        <f t="shared" si="14"/>
        <v/>
      </c>
    </row>
    <row r="105" spans="1:37" ht="20.100000000000001" customHeight="1" x14ac:dyDescent="0.2">
      <c r="A105" s="159"/>
      <c r="B105" s="20">
        <v>5</v>
      </c>
      <c r="C105" s="21"/>
      <c r="D105" s="22"/>
      <c r="E105" s="23"/>
      <c r="F105" s="30"/>
      <c r="G105" s="21"/>
      <c r="H105" s="22"/>
      <c r="I105" s="23"/>
      <c r="J105" s="30"/>
      <c r="K105" s="21"/>
      <c r="L105" s="22"/>
      <c r="M105" s="23"/>
      <c r="N105" s="30"/>
      <c r="O105" s="21"/>
      <c r="P105" s="22"/>
      <c r="Q105" s="23"/>
      <c r="R105" s="30"/>
      <c r="S105" s="21"/>
      <c r="T105" s="22"/>
      <c r="U105" s="23"/>
      <c r="V105" s="30"/>
      <c r="W105" s="21"/>
      <c r="X105" s="22"/>
      <c r="Y105" s="23"/>
      <c r="Z105" s="30"/>
      <c r="AA105" s="21"/>
      <c r="AB105" s="22"/>
      <c r="AC105" s="23"/>
      <c r="AD105" s="30"/>
      <c r="AE105" s="51" t="str">
        <f t="shared" si="9"/>
        <v/>
      </c>
      <c r="AF105" s="51" t="str">
        <f t="shared" si="8"/>
        <v/>
      </c>
      <c r="AG105" s="51" t="str">
        <f t="shared" si="10"/>
        <v/>
      </c>
      <c r="AH105" s="51" t="str">
        <f t="shared" si="11"/>
        <v/>
      </c>
      <c r="AI105" s="51" t="str">
        <f t="shared" si="12"/>
        <v/>
      </c>
      <c r="AJ105" s="51" t="str">
        <f t="shared" si="13"/>
        <v/>
      </c>
      <c r="AK105" s="51" t="str">
        <f t="shared" si="14"/>
        <v/>
      </c>
    </row>
    <row r="106" spans="1:37" ht="20.100000000000001" customHeight="1" x14ac:dyDescent="0.2">
      <c r="A106" s="159"/>
      <c r="B106" s="20">
        <v>6</v>
      </c>
      <c r="C106" s="21"/>
      <c r="D106" s="22"/>
      <c r="E106" s="23"/>
      <c r="F106" s="30"/>
      <c r="G106" s="21"/>
      <c r="H106" s="22"/>
      <c r="I106" s="23"/>
      <c r="J106" s="30"/>
      <c r="K106" s="21"/>
      <c r="L106" s="22"/>
      <c r="M106" s="23"/>
      <c r="N106" s="30"/>
      <c r="O106" s="21"/>
      <c r="P106" s="22"/>
      <c r="Q106" s="23"/>
      <c r="R106" s="30"/>
      <c r="S106" s="21"/>
      <c r="T106" s="22"/>
      <c r="U106" s="23"/>
      <c r="V106" s="30"/>
      <c r="W106" s="21"/>
      <c r="X106" s="22"/>
      <c r="Y106" s="23"/>
      <c r="Z106" s="30"/>
      <c r="AA106" s="21"/>
      <c r="AB106" s="22"/>
      <c r="AC106" s="23"/>
      <c r="AD106" s="30"/>
      <c r="AE106" s="51" t="str">
        <f t="shared" si="9"/>
        <v/>
      </c>
      <c r="AF106" s="51" t="str">
        <f t="shared" si="8"/>
        <v/>
      </c>
      <c r="AG106" s="51" t="str">
        <f t="shared" si="10"/>
        <v/>
      </c>
      <c r="AH106" s="51" t="str">
        <f t="shared" si="11"/>
        <v/>
      </c>
      <c r="AI106" s="51" t="str">
        <f t="shared" si="12"/>
        <v/>
      </c>
      <c r="AJ106" s="51" t="str">
        <f t="shared" si="13"/>
        <v/>
      </c>
      <c r="AK106" s="51" t="str">
        <f t="shared" si="14"/>
        <v/>
      </c>
    </row>
    <row r="107" spans="1:37" ht="20.100000000000001" customHeight="1" x14ac:dyDescent="0.2">
      <c r="A107" s="159"/>
      <c r="B107" s="20">
        <v>7</v>
      </c>
      <c r="C107" s="21"/>
      <c r="D107" s="22"/>
      <c r="E107" s="23"/>
      <c r="F107" s="30"/>
      <c r="G107" s="21"/>
      <c r="H107" s="22"/>
      <c r="I107" s="23"/>
      <c r="J107" s="30"/>
      <c r="K107" s="21"/>
      <c r="L107" s="22"/>
      <c r="M107" s="23"/>
      <c r="N107" s="30"/>
      <c r="O107" s="21"/>
      <c r="P107" s="22"/>
      <c r="Q107" s="23"/>
      <c r="R107" s="30"/>
      <c r="S107" s="21"/>
      <c r="T107" s="22"/>
      <c r="U107" s="23"/>
      <c r="V107" s="30"/>
      <c r="W107" s="21"/>
      <c r="X107" s="22"/>
      <c r="Y107" s="23"/>
      <c r="Z107" s="30"/>
      <c r="AA107" s="21"/>
      <c r="AB107" s="22"/>
      <c r="AC107" s="23"/>
      <c r="AD107" s="30"/>
      <c r="AE107" s="51" t="str">
        <f t="shared" si="9"/>
        <v/>
      </c>
      <c r="AF107" s="51" t="str">
        <f t="shared" si="8"/>
        <v/>
      </c>
      <c r="AG107" s="51" t="str">
        <f t="shared" si="10"/>
        <v/>
      </c>
      <c r="AH107" s="51" t="str">
        <f t="shared" si="11"/>
        <v/>
      </c>
      <c r="AI107" s="51" t="str">
        <f t="shared" si="12"/>
        <v/>
      </c>
      <c r="AJ107" s="51" t="str">
        <f t="shared" si="13"/>
        <v/>
      </c>
      <c r="AK107" s="51" t="str">
        <f t="shared" si="14"/>
        <v/>
      </c>
    </row>
    <row r="108" spans="1:37" ht="20.100000000000001" customHeight="1" x14ac:dyDescent="0.2">
      <c r="A108" s="159"/>
      <c r="B108" s="20">
        <v>8</v>
      </c>
      <c r="C108" s="21"/>
      <c r="D108" s="22"/>
      <c r="E108" s="23"/>
      <c r="F108" s="30"/>
      <c r="G108" s="21"/>
      <c r="H108" s="22"/>
      <c r="I108" s="23"/>
      <c r="J108" s="30"/>
      <c r="K108" s="21"/>
      <c r="L108" s="22"/>
      <c r="M108" s="23"/>
      <c r="N108" s="30"/>
      <c r="O108" s="21"/>
      <c r="P108" s="22"/>
      <c r="Q108" s="23"/>
      <c r="R108" s="30"/>
      <c r="S108" s="21"/>
      <c r="T108" s="22"/>
      <c r="U108" s="23"/>
      <c r="V108" s="30"/>
      <c r="W108" s="21"/>
      <c r="X108" s="22"/>
      <c r="Y108" s="23"/>
      <c r="Z108" s="30"/>
      <c r="AA108" s="21"/>
      <c r="AB108" s="22"/>
      <c r="AC108" s="23"/>
      <c r="AD108" s="30"/>
      <c r="AE108" s="51" t="str">
        <f t="shared" si="9"/>
        <v/>
      </c>
      <c r="AF108" s="51" t="str">
        <f t="shared" si="8"/>
        <v/>
      </c>
      <c r="AG108" s="51" t="str">
        <f t="shared" si="10"/>
        <v/>
      </c>
      <c r="AH108" s="51" t="str">
        <f t="shared" si="11"/>
        <v/>
      </c>
      <c r="AI108" s="51" t="str">
        <f t="shared" si="12"/>
        <v/>
      </c>
      <c r="AJ108" s="51" t="str">
        <f t="shared" si="13"/>
        <v/>
      </c>
      <c r="AK108" s="51" t="str">
        <f t="shared" si="14"/>
        <v/>
      </c>
    </row>
    <row r="109" spans="1:37" ht="20.100000000000001" customHeight="1" x14ac:dyDescent="0.2">
      <c r="A109" s="159"/>
      <c r="B109" s="20">
        <v>9</v>
      </c>
      <c r="C109" s="21"/>
      <c r="D109" s="22"/>
      <c r="E109" s="23"/>
      <c r="F109" s="30"/>
      <c r="G109" s="21"/>
      <c r="H109" s="22"/>
      <c r="I109" s="23"/>
      <c r="J109" s="30"/>
      <c r="K109" s="21"/>
      <c r="L109" s="22"/>
      <c r="M109" s="23"/>
      <c r="N109" s="30"/>
      <c r="O109" s="21"/>
      <c r="P109" s="22"/>
      <c r="Q109" s="23"/>
      <c r="R109" s="30"/>
      <c r="S109" s="21"/>
      <c r="T109" s="22"/>
      <c r="U109" s="23"/>
      <c r="V109" s="30"/>
      <c r="W109" s="21"/>
      <c r="X109" s="22"/>
      <c r="Y109" s="23"/>
      <c r="Z109" s="30"/>
      <c r="AA109" s="21"/>
      <c r="AB109" s="22"/>
      <c r="AC109" s="23"/>
      <c r="AD109" s="30"/>
      <c r="AE109" s="51" t="str">
        <f t="shared" si="9"/>
        <v/>
      </c>
      <c r="AF109" s="51" t="str">
        <f t="shared" si="8"/>
        <v/>
      </c>
      <c r="AG109" s="51" t="str">
        <f t="shared" si="10"/>
        <v/>
      </c>
      <c r="AH109" s="51" t="str">
        <f t="shared" si="11"/>
        <v/>
      </c>
      <c r="AI109" s="51" t="str">
        <f t="shared" si="12"/>
        <v/>
      </c>
      <c r="AJ109" s="51" t="str">
        <f t="shared" si="13"/>
        <v/>
      </c>
      <c r="AK109" s="51" t="str">
        <f t="shared" si="14"/>
        <v/>
      </c>
    </row>
    <row r="110" spans="1:37" ht="20.100000000000001" customHeight="1" thickBot="1" x14ac:dyDescent="0.25">
      <c r="A110" s="160"/>
      <c r="B110" s="24">
        <v>10</v>
      </c>
      <c r="C110" s="25"/>
      <c r="D110" s="26"/>
      <c r="E110" s="27"/>
      <c r="F110" s="28"/>
      <c r="G110" s="25"/>
      <c r="H110" s="26"/>
      <c r="I110" s="27"/>
      <c r="J110" s="28"/>
      <c r="K110" s="25"/>
      <c r="L110" s="26"/>
      <c r="M110" s="27"/>
      <c r="N110" s="28"/>
      <c r="O110" s="25"/>
      <c r="P110" s="26"/>
      <c r="Q110" s="27"/>
      <c r="R110" s="28"/>
      <c r="S110" s="25"/>
      <c r="T110" s="26"/>
      <c r="U110" s="27"/>
      <c r="V110" s="28"/>
      <c r="W110" s="25"/>
      <c r="X110" s="26"/>
      <c r="Y110" s="27"/>
      <c r="Z110" s="28"/>
      <c r="AA110" s="25"/>
      <c r="AB110" s="26"/>
      <c r="AC110" s="27"/>
      <c r="AD110" s="28"/>
      <c r="AE110" s="52" t="str">
        <f t="shared" si="9"/>
        <v/>
      </c>
      <c r="AF110" s="52" t="str">
        <f t="shared" si="8"/>
        <v/>
      </c>
      <c r="AG110" s="52" t="str">
        <f t="shared" si="10"/>
        <v/>
      </c>
      <c r="AH110" s="52" t="str">
        <f t="shared" si="11"/>
        <v/>
      </c>
      <c r="AI110" s="52" t="str">
        <f t="shared" si="12"/>
        <v/>
      </c>
      <c r="AJ110" s="52" t="str">
        <f t="shared" si="13"/>
        <v/>
      </c>
      <c r="AK110" s="52" t="str">
        <f t="shared" si="14"/>
        <v/>
      </c>
    </row>
    <row r="111" spans="1:37" ht="60" customHeight="1" thickBot="1" x14ac:dyDescent="0.25">
      <c r="A111" s="178" t="s">
        <v>22</v>
      </c>
      <c r="B111" s="179"/>
      <c r="C111" s="174"/>
      <c r="D111" s="175"/>
      <c r="E111" s="175"/>
      <c r="F111" s="175"/>
      <c r="G111" s="174"/>
      <c r="H111" s="175"/>
      <c r="I111" s="175"/>
      <c r="J111" s="175"/>
      <c r="K111" s="174"/>
      <c r="L111" s="175"/>
      <c r="M111" s="175"/>
      <c r="N111" s="175"/>
      <c r="O111" s="174"/>
      <c r="P111" s="175"/>
      <c r="Q111" s="175"/>
      <c r="R111" s="175"/>
      <c r="S111" s="174"/>
      <c r="T111" s="175"/>
      <c r="U111" s="175"/>
      <c r="V111" s="175"/>
      <c r="W111" s="174"/>
      <c r="X111" s="175"/>
      <c r="Y111" s="175"/>
      <c r="Z111" s="175"/>
      <c r="AA111" s="174"/>
      <c r="AB111" s="175"/>
      <c r="AC111" s="175"/>
      <c r="AD111" s="175"/>
    </row>
    <row r="112" spans="1:37" ht="50.1" customHeight="1" x14ac:dyDescent="0.2"/>
  </sheetData>
  <sheetProtection password="C7D4" sheet="1" objects="1" scenarios="1" selectLockedCells="1"/>
  <mergeCells count="89">
    <mergeCell ref="A1:F1"/>
    <mergeCell ref="A81:A90"/>
    <mergeCell ref="S111:V111"/>
    <mergeCell ref="W111:Z111"/>
    <mergeCell ref="AA111:AD111"/>
    <mergeCell ref="A101:A110"/>
    <mergeCell ref="A111:B111"/>
    <mergeCell ref="C111:F111"/>
    <mergeCell ref="G111:J111"/>
    <mergeCell ref="K111:N111"/>
    <mergeCell ref="O111:R111"/>
    <mergeCell ref="T9:U9"/>
    <mergeCell ref="A41:A50"/>
    <mergeCell ref="A51:A60"/>
    <mergeCell ref="A61:A70"/>
    <mergeCell ref="A71:A80"/>
    <mergeCell ref="S8:V8"/>
    <mergeCell ref="W8:Z8"/>
    <mergeCell ref="AA8:AD8"/>
    <mergeCell ref="AM8:AN8"/>
    <mergeCell ref="A91:A100"/>
    <mergeCell ref="X9:Y9"/>
    <mergeCell ref="AB9:AC9"/>
    <mergeCell ref="AM9:AN9"/>
    <mergeCell ref="A11:A20"/>
    <mergeCell ref="A21:A30"/>
    <mergeCell ref="A31:A40"/>
    <mergeCell ref="A9:B9"/>
    <mergeCell ref="D9:E9"/>
    <mergeCell ref="H9:I9"/>
    <mergeCell ref="L9:M9"/>
    <mergeCell ref="P9:Q9"/>
    <mergeCell ref="A8:B8"/>
    <mergeCell ref="C8:F8"/>
    <mergeCell ref="G8:J8"/>
    <mergeCell ref="K8:N8"/>
    <mergeCell ref="O8:R8"/>
    <mergeCell ref="AA6:AD6"/>
    <mergeCell ref="AM6:AN6"/>
    <mergeCell ref="A7:B7"/>
    <mergeCell ref="C7:F7"/>
    <mergeCell ref="G7:J7"/>
    <mergeCell ref="K7:N7"/>
    <mergeCell ref="O7:R7"/>
    <mergeCell ref="S7:V7"/>
    <mergeCell ref="W7:Z7"/>
    <mergeCell ref="AA7:AD7"/>
    <mergeCell ref="AM7:AN7"/>
    <mergeCell ref="W5:Z5"/>
    <mergeCell ref="AA5:AD5"/>
    <mergeCell ref="AM5:AN5"/>
    <mergeCell ref="A6:B6"/>
    <mergeCell ref="C6:F6"/>
    <mergeCell ref="G6:J6"/>
    <mergeCell ref="K6:N6"/>
    <mergeCell ref="O6:R6"/>
    <mergeCell ref="S6:V6"/>
    <mergeCell ref="W6:Z6"/>
    <mergeCell ref="A5:B5"/>
    <mergeCell ref="C5:F5"/>
    <mergeCell ref="G5:J5"/>
    <mergeCell ref="K5:N5"/>
    <mergeCell ref="O5:R5"/>
    <mergeCell ref="S5:V5"/>
    <mergeCell ref="AO3:AU3"/>
    <mergeCell ref="A4:B4"/>
    <mergeCell ref="C4:F4"/>
    <mergeCell ref="G4:J4"/>
    <mergeCell ref="K4:N4"/>
    <mergeCell ref="O4:R4"/>
    <mergeCell ref="S4:V4"/>
    <mergeCell ref="W4:Z4"/>
    <mergeCell ref="AA4:AD4"/>
    <mergeCell ref="W2:Z2"/>
    <mergeCell ref="AA2:AD2"/>
    <mergeCell ref="A3:B3"/>
    <mergeCell ref="C3:F3"/>
    <mergeCell ref="G3:J3"/>
    <mergeCell ref="K3:N3"/>
    <mergeCell ref="O3:R3"/>
    <mergeCell ref="S3:V3"/>
    <mergeCell ref="W3:Z3"/>
    <mergeCell ref="AA3:AD3"/>
    <mergeCell ref="A2:B2"/>
    <mergeCell ref="C2:F2"/>
    <mergeCell ref="G2:J2"/>
    <mergeCell ref="K2:N2"/>
    <mergeCell ref="O2:R2"/>
    <mergeCell ref="S2:V2"/>
  </mergeCells>
  <conditionalFormatting sqref="F9">
    <cfRule type="expression" dxfId="243" priority="10">
      <formula>$C$9="Oui"</formula>
    </cfRule>
  </conditionalFormatting>
  <conditionalFormatting sqref="J9">
    <cfRule type="expression" dxfId="242" priority="9">
      <formula>$G$9="Oui"</formula>
    </cfRule>
  </conditionalFormatting>
  <conditionalFormatting sqref="N9">
    <cfRule type="expression" dxfId="241" priority="8">
      <formula>$K$9="Oui"</formula>
    </cfRule>
  </conditionalFormatting>
  <conditionalFormatting sqref="R9">
    <cfRule type="expression" dxfId="240" priority="7">
      <formula>$O$9="Oui"</formula>
    </cfRule>
  </conditionalFormatting>
  <conditionalFormatting sqref="V9">
    <cfRule type="expression" dxfId="239" priority="6">
      <formula>$S$9="Oui"</formula>
    </cfRule>
  </conditionalFormatting>
  <conditionalFormatting sqref="Z9">
    <cfRule type="expression" dxfId="238" priority="5">
      <formula>$W$9="Oui"</formula>
    </cfRule>
  </conditionalFormatting>
  <conditionalFormatting sqref="AD9">
    <cfRule type="expression" dxfId="237" priority="4">
      <formula>$AA$9="Oui"</formula>
    </cfRule>
  </conditionalFormatting>
  <conditionalFormatting sqref="AO8:AU8">
    <cfRule type="containsBlanks" dxfId="236" priority="1" stopIfTrue="1">
      <formula>LEN(TRIM(AO8))=0</formula>
    </cfRule>
    <cfRule type="cellIs" dxfId="235" priority="2" stopIfTrue="1" operator="lessThan">
      <formula>0.05</formula>
    </cfRule>
    <cfRule type="cellIs" dxfId="234" priority="3" stopIfTrue="1" operator="greaterThanOrEqual">
      <formula>0.05</formula>
    </cfRule>
  </conditionalFormatting>
  <dataValidations disablePrompts="1" count="3">
    <dataValidation type="list" allowBlank="1" showInputMessage="1" showErrorMessage="1" sqref="C8 G8 K8 O8 S8 W8 AA8" xr:uid="{00000000-0002-0000-0400-000000000000}">
      <formula1>Stade</formula1>
    </dataValidation>
    <dataValidation type="list" allowBlank="1" showInputMessage="1" showErrorMessage="1" sqref="C7 G7 K7 O7 S7 W7 AA7" xr:uid="{00000000-0002-0000-0400-000001000000}">
      <formula1>Date_Oeufs</formula1>
    </dataValidation>
    <dataValidation type="list" allowBlank="1" showInputMessage="1" showErrorMessage="1" sqref="Q11:Q110 U11:U110 Y11:Y110 E11:E110 M11:M110 I11:I110 AC11:AC110" xr:uid="{00000000-0002-0000-0400-000002000000}">
      <formula1>Couleur</formula1>
    </dataValidation>
  </dataValidations>
  <printOptions horizontalCentered="1" verticalCentered="1"/>
  <pageMargins left="0" right="0" top="0.19685039370078741" bottom="0.19685039370078741" header="0" footer="0"/>
  <pageSetup scale="60" fitToWidth="3" fitToHeight="2" orientation="portrait" r:id="rId1"/>
  <headerFooter>
    <oddFooter>&amp;LCouleurs : blanc,
crème, gris, mauve, 
mixte, noir</oddFooter>
  </headerFooter>
  <rowBreaks count="1" manualBreakCount="1">
    <brk id="60" max="29" man="1"/>
  </rowBreaks>
  <colBreaks count="6" manualBreakCount="6">
    <brk id="6" min="1" max="110" man="1"/>
    <brk id="10" min="1" max="110" man="1"/>
    <brk id="14" min="1" max="110" man="1"/>
    <brk id="18" min="1" max="110" man="1"/>
    <brk id="22" max="1048575" man="1"/>
    <brk id="2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29"/>
  <sheetViews>
    <sheetView showGridLines="0" zoomScale="85" zoomScaleNormal="85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N4" sqref="N4"/>
    </sheetView>
  </sheetViews>
  <sheetFormatPr baseColWidth="10" defaultColWidth="11.42578125" defaultRowHeight="12.75" x14ac:dyDescent="0.2"/>
  <cols>
    <col min="1" max="1" width="23" style="60" bestFit="1" customWidth="1"/>
    <col min="2" max="3" width="23.5703125" style="60" customWidth="1"/>
    <col min="4" max="4" width="11.140625" style="60" customWidth="1"/>
    <col min="5" max="7" width="20.28515625" style="60" customWidth="1"/>
    <col min="8" max="9" width="13" style="60" customWidth="1"/>
    <col min="10" max="10" width="20.28515625" style="60" customWidth="1"/>
    <col min="11" max="11" width="17.42578125" style="60" bestFit="1" customWidth="1"/>
    <col min="12" max="12" width="15.5703125" style="60" bestFit="1" customWidth="1"/>
    <col min="13" max="13" width="31.42578125" style="60" customWidth="1"/>
    <col min="14" max="14" width="12.7109375" style="60" customWidth="1"/>
    <col min="15" max="15" width="11.42578125" style="60"/>
    <col min="16" max="16" width="26.5703125" style="60" customWidth="1"/>
    <col min="17" max="17" width="32.5703125" style="60" customWidth="1"/>
    <col min="18" max="19" width="12" style="60" customWidth="1"/>
    <col min="20" max="20" width="30.7109375" style="60" customWidth="1"/>
    <col min="21" max="16384" width="11.42578125" style="60"/>
  </cols>
  <sheetData>
    <row r="1" spans="1:20" ht="26.25" thickBot="1" x14ac:dyDescent="0.25">
      <c r="A1" s="54" t="s">
        <v>7</v>
      </c>
      <c r="B1" s="55" t="s">
        <v>9</v>
      </c>
      <c r="C1" s="55" t="s">
        <v>69</v>
      </c>
      <c r="D1" s="58" t="s">
        <v>40</v>
      </c>
      <c r="E1" s="56" t="s">
        <v>19</v>
      </c>
      <c r="F1" s="56" t="s">
        <v>20</v>
      </c>
      <c r="G1" s="56" t="s">
        <v>21</v>
      </c>
      <c r="H1" s="57" t="s">
        <v>70</v>
      </c>
      <c r="I1" s="57" t="s">
        <v>71</v>
      </c>
      <c r="J1" s="55" t="s">
        <v>72</v>
      </c>
      <c r="K1" s="57" t="s">
        <v>73</v>
      </c>
      <c r="L1" s="58" t="s">
        <v>74</v>
      </c>
      <c r="M1" s="59" t="s">
        <v>75</v>
      </c>
      <c r="N1" s="59" t="s">
        <v>76</v>
      </c>
      <c r="O1" s="58" t="s">
        <v>77</v>
      </c>
      <c r="P1" s="55" t="s">
        <v>78</v>
      </c>
      <c r="Q1" s="57" t="s">
        <v>50</v>
      </c>
      <c r="R1" s="57" t="s">
        <v>79</v>
      </c>
      <c r="S1" s="58" t="s">
        <v>80</v>
      </c>
      <c r="T1" s="153" t="s">
        <v>22</v>
      </c>
    </row>
    <row r="2" spans="1:20" ht="15" x14ac:dyDescent="0.2">
      <c r="A2" s="61" t="str">
        <f>IF(COUNTA(Sites!$B$2)&gt;0,Sites!$B$2,"")</f>
        <v/>
      </c>
      <c r="B2" s="62" t="str">
        <f>IF(COUNTA(Sites!$B$3)&gt;0,Sites!$B$3,"")</f>
        <v/>
      </c>
      <c r="C2" s="62" t="str">
        <f>IF(COUNTA(Sites!$B$4)&gt;0,Sites!$B$4,"")</f>
        <v/>
      </c>
      <c r="D2" s="63" t="str">
        <f>IF(COUNTA(Sites!$B$8)&gt;0,Sites!$B$8,"")</f>
        <v/>
      </c>
      <c r="E2" s="63" t="str">
        <f>IF(COUNTA(Sites!$B$12)&gt;0,Sites!$B$12,"")</f>
        <v/>
      </c>
      <c r="F2" s="63" t="str">
        <f>IF(COUNTA(Sites!$B$13)&gt;0,Sites!$B$13,"")</f>
        <v/>
      </c>
      <c r="G2" s="63" t="str">
        <f>IF(COUNTA(Sites!$B$14)&gt;0,Sites!$B$14,"")</f>
        <v/>
      </c>
      <c r="H2" s="63" t="str">
        <f>IF(COUNTA('Oeufs 1er dépistage'!$C$9)&gt;0,'Oeufs 1er dépistage'!$C$9,"")</f>
        <v/>
      </c>
      <c r="I2" s="63" t="str">
        <f>IF(COUNTA('Oeufs 1er dépistage'!$F$9)&gt;0,'Oeufs 1er dépistage'!$F$9,"")</f>
        <v/>
      </c>
      <c r="J2" s="63" t="str">
        <f>IF(COUNTA('Oeufs 1er dépistage'!$C$6)&gt;0,'Oeufs 1er dépistage'!$C$6,"")</f>
        <v/>
      </c>
      <c r="K2" s="64" t="str">
        <f>IF(COUNTBLANK(L2)=0,"Dépistage 1","")</f>
        <v/>
      </c>
      <c r="L2" s="65" t="str">
        <f>IF(COUNTA('Oeufs 1er dépistage'!$C$7)&gt;0,'Oeufs 1er dépistage'!$C$7,"")</f>
        <v/>
      </c>
      <c r="M2" s="66" t="str">
        <f>IF(COUNTA('Oeufs 1er dépistage'!$C$8)&gt;0,'Oeufs 1er dépistage'!$C$8,"")</f>
        <v/>
      </c>
      <c r="N2" s="66" t="str">
        <f>IF(COUNTA('Oeufs 1er dépistage'!$C$11:$C$110)&gt;0,COUNTA('Oeufs 1er dépistage'!$C$11:$C$110),"")</f>
        <v/>
      </c>
      <c r="O2" s="63" t="str">
        <f>IF(COUNTA('Oeufs 1er dépistage'!$AO$5)&gt;0,'Oeufs 1er dépistage'!$AO$5,"")</f>
        <v/>
      </c>
      <c r="P2" s="63" t="str">
        <f>IF(COUNTA('Oeufs 1er dépistage'!$AO$6)&gt;0,'Oeufs 1er dépistage'!$AO$6,"")</f>
        <v/>
      </c>
      <c r="Q2" s="66" t="str">
        <f>IF(COUNTBLANK(N2)=0,'Oeufs 1er dépistage'!$AO$9,"")</f>
        <v/>
      </c>
      <c r="R2" s="63" t="str">
        <f>IF(COUNTA('Oeufs 1er dépistage'!$AO$7)&gt;0,'Oeufs 1er dépistage'!$AO$7,"")</f>
        <v/>
      </c>
      <c r="S2" s="134" t="str">
        <f>IF(COUNTA('Oeufs 1er dépistage'!$AO$8)&gt;0,'Oeufs 1er dépistage'!$AO$8,"")</f>
        <v/>
      </c>
      <c r="T2" s="137" t="str">
        <f>IF(COUNTA('Oeufs 1er dépistage'!$C$111)&gt;0,'Oeufs 1er dépistage'!$C$111,"")</f>
        <v/>
      </c>
    </row>
    <row r="3" spans="1:20" ht="15" x14ac:dyDescent="0.2">
      <c r="A3" s="67" t="str">
        <f>IF(COUNTA(Sites!$B$2)&gt;0,Sites!$B$2,"")</f>
        <v/>
      </c>
      <c r="B3" s="68" t="str">
        <f>IF(COUNTA(Sites!$B$3)&gt;0,Sites!$B$3,"")</f>
        <v/>
      </c>
      <c r="C3" s="68" t="str">
        <f>IF(COUNTA(Sites!$B$4)&gt;0,Sites!$B$4,"")</f>
        <v/>
      </c>
      <c r="D3" s="69" t="str">
        <f>IF(COUNTA(Sites!$B$8)&gt;0,Sites!$B$8,"")</f>
        <v/>
      </c>
      <c r="E3" s="69" t="str">
        <f>IF(COUNTA(Sites!$B$12)&gt;0,Sites!$B$12,"")</f>
        <v/>
      </c>
      <c r="F3" s="69" t="str">
        <f>IF(COUNTA(Sites!$B$13)&gt;0,Sites!$B$13,"")</f>
        <v/>
      </c>
      <c r="G3" s="69" t="str">
        <f>IF(COUNTA(Sites!$B$14)&gt;0,Sites!$B$14,"")</f>
        <v/>
      </c>
      <c r="H3" s="69" t="str">
        <f>IF(COUNTA('Oeufs 2e dépistage'!$C$9)&gt;0,'Oeufs 2e dépistage'!$C$9,"")</f>
        <v/>
      </c>
      <c r="I3" s="69" t="str">
        <f>IF(COUNTA('Oeufs 2e dépistage'!$F$9)&gt;0,'Oeufs 2e dépistage'!$F$9,"")</f>
        <v/>
      </c>
      <c r="J3" s="69" t="str">
        <f>IF(COUNTA('Oeufs 2e dépistage'!$C$6)&gt;0,'Oeufs 2e dépistage'!$C$6,"")</f>
        <v/>
      </c>
      <c r="K3" s="70" t="str">
        <f>IF(COUNTBLANK(L3)=0,"Dépistage 2","")</f>
        <v/>
      </c>
      <c r="L3" s="71" t="str">
        <f>IF(COUNTA('Oeufs 2e dépistage'!$C$7)&gt;0,'Oeufs 2e dépistage'!$C$7,"")</f>
        <v/>
      </c>
      <c r="M3" s="72" t="str">
        <f>IF(COUNTA('Oeufs 2e dépistage'!$C$8)&gt;0,'Oeufs 2e dépistage'!$C$8,"")</f>
        <v/>
      </c>
      <c r="N3" s="72" t="str">
        <f>IF(COUNTA('Oeufs 2e dépistage'!$C$11:$C$110)&gt;0,COUNTA('Oeufs 2e dépistage'!$C$11:$C$110),"")</f>
        <v/>
      </c>
      <c r="O3" s="69" t="str">
        <f>IF(COUNTA('Oeufs 2e dépistage'!$AO$5)&gt;0,'Oeufs 2e dépistage'!$AO$5,"")</f>
        <v/>
      </c>
      <c r="P3" s="69" t="str">
        <f>IF(COUNTA('Oeufs 2e dépistage'!$AO$6)&gt;0,'Oeufs 2e dépistage'!$AO$6,"")</f>
        <v/>
      </c>
      <c r="Q3" s="72" t="str">
        <f>IF(COUNTBLANK(N3)=0,'Oeufs 2e dépistage'!$AO$9,"")</f>
        <v/>
      </c>
      <c r="R3" s="69" t="str">
        <f>IF(COUNTA('Oeufs 2e dépistage'!$AO$7)&gt;0,'Oeufs 2e dépistage'!$AO$7,"")</f>
        <v/>
      </c>
      <c r="S3" s="135" t="str">
        <f>IF(COUNTA('Oeufs 2e dépistage'!$AO$8)&gt;0,'Oeufs 2e dépistage'!$AO$8,"")</f>
        <v/>
      </c>
      <c r="T3" s="138" t="str">
        <f>IF(COUNTA('Oeufs 2e dépistage'!$C$111)&gt;0,'Oeufs 2e dépistage'!$C$111,"")</f>
        <v/>
      </c>
    </row>
    <row r="4" spans="1:20" ht="15" x14ac:dyDescent="0.2">
      <c r="A4" s="67" t="str">
        <f>IF(COUNTA(Sites!$B$2)&gt;0,Sites!$B$2,"")</f>
        <v/>
      </c>
      <c r="B4" s="68" t="str">
        <f>IF(COUNTA(Sites!$B$3)&gt;0,Sites!$B$3,"")</f>
        <v/>
      </c>
      <c r="C4" s="68" t="str">
        <f>IF(COUNTA(Sites!$B$4)&gt;0,Sites!$B$4,"")</f>
        <v/>
      </c>
      <c r="D4" s="69" t="str">
        <f>IF(COUNTA(Sites!$B$8)&gt;0,Sites!$B$8,"")</f>
        <v/>
      </c>
      <c r="E4" s="69" t="str">
        <f>IF(COUNTA(Sites!$B$12)&gt;0,Sites!$B$12,"")</f>
        <v/>
      </c>
      <c r="F4" s="69" t="str">
        <f>IF(COUNTA(Sites!$B$13)&gt;0,Sites!$B$13,"")</f>
        <v/>
      </c>
      <c r="G4" s="69" t="str">
        <f>IF(COUNTA(Sites!$B$14)&gt;0,Sites!$B$14,"")</f>
        <v/>
      </c>
      <c r="H4" s="69" t="str">
        <f>IF(COUNTA('Oeufs 3e dépistage'!$C$9)&gt;0,'Oeufs 3e dépistage'!$C$9,"")</f>
        <v/>
      </c>
      <c r="I4" s="69" t="str">
        <f>IF(COUNTA('Oeufs 3e dépistage'!$F$9)&gt;0,'Oeufs 3e dépistage'!$F$9,"")</f>
        <v/>
      </c>
      <c r="J4" s="69" t="str">
        <f>IF(COUNTA('Oeufs 3e dépistage'!$C$6)&gt;0,'Oeufs 3e dépistage'!$C$6,"")</f>
        <v/>
      </c>
      <c r="K4" s="70" t="str">
        <f>IF(COUNTBLANK(L4)=0,"Dépistage 3","")</f>
        <v/>
      </c>
      <c r="L4" s="71" t="str">
        <f>IF(COUNTA('Oeufs 3e dépistage'!$C$7)&gt;0,'Oeufs 3e dépistage'!$C$7,"")</f>
        <v/>
      </c>
      <c r="M4" s="72" t="str">
        <f>IF(COUNTA('Oeufs 3e dépistage'!$C$8)&gt;0,'Oeufs 3e dépistage'!$C$8,"")</f>
        <v/>
      </c>
      <c r="N4" s="72" t="str">
        <f>IF(COUNTA('Oeufs 3e dépistage'!$C$11:$C$110)&gt;0,COUNTA('Oeufs 3e dépistage'!$C$11:$C$110),"")</f>
        <v/>
      </c>
      <c r="O4" s="69" t="str">
        <f>IF(COUNTA('Oeufs 3e dépistage'!$AO$5)&gt;0,'Oeufs 3e dépistage'!$AO$5,"")</f>
        <v/>
      </c>
      <c r="P4" s="69" t="str">
        <f>IF(COUNTA('Oeufs 3e dépistage'!$AO$6)&gt;0,'Oeufs 3e dépistage'!$AO$6,"")</f>
        <v/>
      </c>
      <c r="Q4" s="72" t="str">
        <f>IF(COUNTBLANK(N4)=0,'Oeufs 3e dépistage'!$AO$9,"")</f>
        <v/>
      </c>
      <c r="R4" s="69" t="str">
        <f>IF(COUNTA('Oeufs 3e dépistage'!$AO$7)&gt;0,'Oeufs 3e dépistage'!$AO$7,"")</f>
        <v/>
      </c>
      <c r="S4" s="135" t="str">
        <f>IF(COUNTA('Oeufs 3e dépistage'!$AO$8)&gt;0,'Oeufs 3e dépistage'!$AO$8,"")</f>
        <v/>
      </c>
      <c r="T4" s="138" t="str">
        <f>IF(COUNTA('Oeufs 3e dépistage'!$C$111)&gt;0,'Oeufs 3e dépistage'!$C$111,"")</f>
        <v/>
      </c>
    </row>
    <row r="5" spans="1:20" ht="15.75" thickBot="1" x14ac:dyDescent="0.25">
      <c r="A5" s="73" t="str">
        <f>IF(COUNTA(Sites!$B$2)&gt;0,Sites!$B$2,"")</f>
        <v/>
      </c>
      <c r="B5" s="74" t="str">
        <f>IF(COUNTA(Sites!$B$3)&gt;0,Sites!$B$3,"")</f>
        <v/>
      </c>
      <c r="C5" s="74" t="str">
        <f>IF(COUNTA(Sites!$B$4)&gt;0,Sites!$B$4,"")</f>
        <v/>
      </c>
      <c r="D5" s="75" t="str">
        <f>IF(COUNTA(Sites!$B$8)&gt;0,Sites!$B$8,"")</f>
        <v/>
      </c>
      <c r="E5" s="75" t="str">
        <f>IF(COUNTA(Sites!$B$12)&gt;0,Sites!$B$12,"")</f>
        <v/>
      </c>
      <c r="F5" s="75" t="str">
        <f>IF(COUNTA(Sites!$B$13)&gt;0,Sites!$B$13,"")</f>
        <v/>
      </c>
      <c r="G5" s="75" t="str">
        <f>IF(COUNTA(Sites!$B$14)&gt;0,Sites!$B$14,"")</f>
        <v/>
      </c>
      <c r="H5" s="75" t="str">
        <f>IF(COUNTA('Oeufs 4'!$C$9)&gt;0,'Oeufs 4'!$C$9,"")</f>
        <v/>
      </c>
      <c r="I5" s="75" t="str">
        <f>IF(COUNTA('Oeufs 4'!$F$9)&gt;0,'Oeufs 4'!$F$9,"")</f>
        <v/>
      </c>
      <c r="J5" s="75" t="str">
        <f>IF(COUNTA('Oeufs 4'!$C$6)&gt;0,'Oeufs 4'!$C$6,"")</f>
        <v/>
      </c>
      <c r="K5" s="76" t="str">
        <f>IF(COUNTBLANK(L5)=0,"Dépistage 4","")</f>
        <v/>
      </c>
      <c r="L5" s="77" t="str">
        <f>IF(COUNTA('Oeufs 4'!$C$7)&gt;0,'Oeufs 4'!$C$7,"")</f>
        <v/>
      </c>
      <c r="M5" s="78" t="str">
        <f>IF(COUNTA('Oeufs 4'!$C$8)&gt;0,'Oeufs 4'!$C$8,"")</f>
        <v/>
      </c>
      <c r="N5" s="78" t="str">
        <f>IF(COUNTA('Oeufs 4'!$C$11:$C$110)&gt;0,COUNTA('Oeufs 4'!$C$11:$C$110),"")</f>
        <v/>
      </c>
      <c r="O5" s="75" t="str">
        <f>IF(COUNTA('Oeufs 4'!$AO$5)&gt;0,'Oeufs 4'!$AO$5,"")</f>
        <v/>
      </c>
      <c r="P5" s="75" t="str">
        <f>IF(COUNTA('Oeufs 4'!$AO$6)&gt;0,'Oeufs 4'!$AO$6,"")</f>
        <v/>
      </c>
      <c r="Q5" s="78" t="str">
        <f>IF(COUNTBLANK(N5)=0,'Oeufs 4'!$AO$9,"")</f>
        <v/>
      </c>
      <c r="R5" s="75" t="str">
        <f>IF(COUNTA('Oeufs 4'!$AO$7)&gt;0,'Oeufs 4'!$AO$7,"")</f>
        <v/>
      </c>
      <c r="S5" s="136" t="str">
        <f>IF(COUNTA('Oeufs 4'!$AO$8)&gt;0,'Oeufs 4'!$AO$8,"")</f>
        <v/>
      </c>
      <c r="T5" s="139" t="str">
        <f>IF(COUNTA('Oeufs 4'!$C$111)&gt;0,'Oeufs 4'!$C$111,"")</f>
        <v/>
      </c>
    </row>
    <row r="6" spans="1:20" ht="15" x14ac:dyDescent="0.2">
      <c r="A6" s="61" t="str">
        <f>IF(COUNTA(Sites!$C$2)&gt;0,Sites!$C$2,"")</f>
        <v/>
      </c>
      <c r="B6" s="62" t="str">
        <f>IF(COUNTA(Sites!$C$3)&gt;0,Sites!$C$3,"")</f>
        <v/>
      </c>
      <c r="C6" s="62" t="str">
        <f>IF(COUNTA(Sites!$C$4)&gt;0,Sites!$C$4,"")</f>
        <v/>
      </c>
      <c r="D6" s="63" t="str">
        <f>IF(COUNTA(Sites!$C$8)&gt;0,Sites!$C$8,"")</f>
        <v/>
      </c>
      <c r="E6" s="63" t="str">
        <f>IF(COUNTA(Sites!$C$12)&gt;0,Sites!$C$12,"")</f>
        <v/>
      </c>
      <c r="F6" s="63" t="str">
        <f>IF(COUNTA(Sites!$C$13)&gt;0,Sites!$C$13,"")</f>
        <v/>
      </c>
      <c r="G6" s="63" t="str">
        <f>IF(COUNTA(Sites!$C$14)&gt;0,Sites!$C$14,"")</f>
        <v/>
      </c>
      <c r="H6" s="63" t="str">
        <f>IF(COUNTA('Oeufs 1er dépistage'!$G$9)&gt;0,'Oeufs 1er dépistage'!$G$9,"")</f>
        <v/>
      </c>
      <c r="I6" s="63" t="str">
        <f>IF(COUNTA('Oeufs 1er dépistage'!$J$9)&gt;0,'Oeufs 1er dépistage'!$J$9,"")</f>
        <v/>
      </c>
      <c r="J6" s="63" t="str">
        <f>IF(COUNTA('Oeufs 1er dépistage'!$G$6)&gt;0,'Oeufs 1er dépistage'!$G$6,"")</f>
        <v/>
      </c>
      <c r="K6" s="64" t="str">
        <f>IF(COUNTBLANK(L6)=0,"Dépistage 1","")</f>
        <v/>
      </c>
      <c r="L6" s="65" t="str">
        <f>IF(COUNTA('Oeufs 1er dépistage'!$G$7)&gt;0,'Oeufs 1er dépistage'!$G$7,"")</f>
        <v/>
      </c>
      <c r="M6" s="66" t="str">
        <f>IF(COUNTA('Oeufs 1er dépistage'!$G$8)&gt;0,'Oeufs 1er dépistage'!$G$8,"")</f>
        <v/>
      </c>
      <c r="N6" s="66" t="str">
        <f>IF(COUNTA('Oeufs 1er dépistage'!$G$11:$G$110)&gt;0,COUNTA('Oeufs 1er dépistage'!$G$11:$G$110),"")</f>
        <v/>
      </c>
      <c r="O6" s="63" t="str">
        <f>IF(COUNTA('Oeufs 1er dépistage'!$AP$5)&gt;0,'Oeufs 1er dépistage'!$AP$5,"")</f>
        <v/>
      </c>
      <c r="P6" s="63" t="str">
        <f>IF(COUNTA('Oeufs 1er dépistage'!$AP$6)&gt;0,'Oeufs 1er dépistage'!$AP$6,"")</f>
        <v/>
      </c>
      <c r="Q6" s="66" t="str">
        <f>IF(COUNTBLANK(N6)=0,'Oeufs 1er dépistage'!$AP$9,"")</f>
        <v/>
      </c>
      <c r="R6" s="63" t="str">
        <f>IF(COUNTA('Oeufs 1er dépistage'!$AP$7)&gt;0,'Oeufs 1er dépistage'!$AP$7,"")</f>
        <v/>
      </c>
      <c r="S6" s="134" t="str">
        <f>IF(COUNTA('Oeufs 1er dépistage'!$AP$8)&gt;0,'Oeufs 1er dépistage'!$AP$8,"")</f>
        <v/>
      </c>
      <c r="T6" s="137" t="str">
        <f>IF(COUNTA('Oeufs 1er dépistage'!$G$111)&gt;0,'Oeufs 1er dépistage'!$G$111,"")</f>
        <v/>
      </c>
    </row>
    <row r="7" spans="1:20" ht="15" x14ac:dyDescent="0.2">
      <c r="A7" s="67" t="str">
        <f>IF(COUNTA(Sites!$C$2)&gt;0,Sites!$C$2,"")</f>
        <v/>
      </c>
      <c r="B7" s="68" t="str">
        <f>IF(COUNTA(Sites!$C$3)&gt;0,Sites!$C$3,"")</f>
        <v/>
      </c>
      <c r="C7" s="68" t="str">
        <f>IF(COUNTA(Sites!$C$4)&gt;0,Sites!$C$4,"")</f>
        <v/>
      </c>
      <c r="D7" s="69" t="str">
        <f>IF(COUNTA(Sites!$C$8)&gt;0,Sites!$C$8,"")</f>
        <v/>
      </c>
      <c r="E7" s="69" t="str">
        <f>IF(COUNTA(Sites!$C$12)&gt;0,Sites!$C$12,"")</f>
        <v/>
      </c>
      <c r="F7" s="69" t="str">
        <f>IF(COUNTA(Sites!$C$13)&gt;0,Sites!$C$13,"")</f>
        <v/>
      </c>
      <c r="G7" s="69" t="str">
        <f>IF(COUNTA(Sites!$C$14)&gt;0,Sites!$C$14,"")</f>
        <v/>
      </c>
      <c r="H7" s="69" t="str">
        <f>IF(COUNTA('Oeufs 2e dépistage'!$G$9)&gt;0,'Oeufs 2e dépistage'!$G$9,"")</f>
        <v/>
      </c>
      <c r="I7" s="69" t="str">
        <f>IF(COUNTA('Oeufs 2e dépistage'!$J$9)&gt;0,'Oeufs 2e dépistage'!$J$9,"")</f>
        <v/>
      </c>
      <c r="J7" s="69" t="str">
        <f>IF(COUNTA('Oeufs 2e dépistage'!$G$6)&gt;0,'Oeufs 2e dépistage'!$G$6,"")</f>
        <v/>
      </c>
      <c r="K7" s="70" t="str">
        <f>IF(COUNTBLANK(L7)=0,"Dépistage 2","")</f>
        <v/>
      </c>
      <c r="L7" s="71" t="str">
        <f>IF(COUNTA('Oeufs 2e dépistage'!$G$7)&gt;0,'Oeufs 2e dépistage'!$G$7,"")</f>
        <v/>
      </c>
      <c r="M7" s="72" t="str">
        <f>IF(COUNTA('Oeufs 2e dépistage'!$G$8)&gt;0,'Oeufs 2e dépistage'!$G$8,"")</f>
        <v/>
      </c>
      <c r="N7" s="72" t="str">
        <f>IF(COUNTA('Oeufs 2e dépistage'!$G$11:$G$110)&gt;0,COUNTA('Oeufs 2e dépistage'!$G$11:$G$110),"")</f>
        <v/>
      </c>
      <c r="O7" s="69" t="str">
        <f>IF(COUNTA('Oeufs 2e dépistage'!$AP$5)&gt;0,'Oeufs 2e dépistage'!$AP$5,"")</f>
        <v/>
      </c>
      <c r="P7" s="69" t="str">
        <f>IF(COUNTA('Oeufs 2e dépistage'!$AP$6)&gt;0,'Oeufs 2e dépistage'!$AP$6,"")</f>
        <v/>
      </c>
      <c r="Q7" s="72" t="str">
        <f>IF(COUNTBLANK(N7)=0,'Oeufs 2e dépistage'!$AP$9,"")</f>
        <v/>
      </c>
      <c r="R7" s="69" t="str">
        <f>IF(COUNTA('Oeufs 2e dépistage'!$AP$7)&gt;0,'Oeufs 2e dépistage'!$AP$7,"")</f>
        <v/>
      </c>
      <c r="S7" s="135" t="str">
        <f>IF(COUNTA('Oeufs 2e dépistage'!$AP$8)&gt;0,'Oeufs 2e dépistage'!$AP$8,"")</f>
        <v/>
      </c>
      <c r="T7" s="138" t="str">
        <f>IF(COUNTA('Oeufs 2e dépistage'!$G$111)&gt;0,'Oeufs 2e dépistage'!$G$111,"")</f>
        <v/>
      </c>
    </row>
    <row r="8" spans="1:20" ht="15" x14ac:dyDescent="0.2">
      <c r="A8" s="67" t="str">
        <f>IF(COUNTA(Sites!$C$2)&gt;0,Sites!$C$2,"")</f>
        <v/>
      </c>
      <c r="B8" s="68" t="str">
        <f>IF(COUNTA(Sites!$C$3)&gt;0,Sites!$C$3,"")</f>
        <v/>
      </c>
      <c r="C8" s="68" t="str">
        <f>IF(COUNTA(Sites!$C$4)&gt;0,Sites!$C$4,"")</f>
        <v/>
      </c>
      <c r="D8" s="69" t="str">
        <f>IF(COUNTA(Sites!$C$8)&gt;0,Sites!$C$8,"")</f>
        <v/>
      </c>
      <c r="E8" s="69" t="str">
        <f>IF(COUNTA(Sites!$C$12)&gt;0,Sites!$C$12,"")</f>
        <v/>
      </c>
      <c r="F8" s="69" t="str">
        <f>IF(COUNTA(Sites!$C$13)&gt;0,Sites!$C$13,"")</f>
        <v/>
      </c>
      <c r="G8" s="69" t="str">
        <f>IF(COUNTA(Sites!$C$14)&gt;0,Sites!$C$14,"")</f>
        <v/>
      </c>
      <c r="H8" s="69" t="str">
        <f>IF(COUNTA('Oeufs 3e dépistage'!$G$9)&gt;0,'Oeufs 3e dépistage'!$G$9,"")</f>
        <v/>
      </c>
      <c r="I8" s="69" t="str">
        <f>IF(COUNTA('Oeufs 3e dépistage'!$J$9)&gt;0,'Oeufs 3e dépistage'!$J$9,"")</f>
        <v/>
      </c>
      <c r="J8" s="69" t="str">
        <f>IF(COUNTA('Oeufs 3e dépistage'!$G$6)&gt;0,'Oeufs 3e dépistage'!$G$6,"")</f>
        <v/>
      </c>
      <c r="K8" s="70" t="str">
        <f>IF(COUNTBLANK(L8)=0,"Dépistage 3","")</f>
        <v/>
      </c>
      <c r="L8" s="71" t="str">
        <f>IF(COUNTA('Oeufs 3e dépistage'!$G$7)&gt;0,'Oeufs 3e dépistage'!$G$7,"")</f>
        <v/>
      </c>
      <c r="M8" s="72" t="str">
        <f>IF(COUNTA('Oeufs 3e dépistage'!$G$8)&gt;0,'Oeufs 3e dépistage'!$G$8,"")</f>
        <v/>
      </c>
      <c r="N8" s="72" t="str">
        <f>IF(COUNTA('Oeufs 3e dépistage'!$G$11:$G$110)&gt;0,COUNTA('Oeufs 3e dépistage'!$G$11:$G$110),"")</f>
        <v/>
      </c>
      <c r="O8" s="69" t="str">
        <f>IF(COUNTA('Oeufs 3e dépistage'!$AP$5)&gt;0,'Oeufs 3e dépistage'!$AP$5,"")</f>
        <v/>
      </c>
      <c r="P8" s="69" t="str">
        <f>IF(COUNTA('Oeufs 3e dépistage'!$AP$6)&gt;0,'Oeufs 3e dépistage'!$AP$6,"")</f>
        <v/>
      </c>
      <c r="Q8" s="72" t="str">
        <f>IF(COUNTBLANK(N8)=0,'Oeufs 3e dépistage'!$AP$9,"")</f>
        <v/>
      </c>
      <c r="R8" s="69" t="str">
        <f>IF(COUNTA('Oeufs 3e dépistage'!$AP$7)&gt;0,'Oeufs 3e dépistage'!$AP$7,"")</f>
        <v/>
      </c>
      <c r="S8" s="135" t="str">
        <f>IF(COUNTA('Oeufs 3e dépistage'!$AP$8)&gt;0,'Oeufs 3e dépistage'!$AP$8,"")</f>
        <v/>
      </c>
      <c r="T8" s="138" t="str">
        <f>IF(COUNTA('Oeufs 3e dépistage'!$G$111)&gt;0,'Oeufs 3e dépistage'!$G$111,"")</f>
        <v/>
      </c>
    </row>
    <row r="9" spans="1:20" ht="15.75" thickBot="1" x14ac:dyDescent="0.25">
      <c r="A9" s="73" t="str">
        <f>IF(COUNTA(Sites!$C$2)&gt;0,Sites!$C$2,"")</f>
        <v/>
      </c>
      <c r="B9" s="74" t="str">
        <f>IF(COUNTA(Sites!$C$3)&gt;0,Sites!$C$3,"")</f>
        <v/>
      </c>
      <c r="C9" s="74" t="str">
        <f>IF(COUNTA(Sites!$C$4)&gt;0,Sites!$C$4,"")</f>
        <v/>
      </c>
      <c r="D9" s="75" t="str">
        <f>IF(COUNTA(Sites!$C$8)&gt;0,Sites!$C$8,"")</f>
        <v/>
      </c>
      <c r="E9" s="75" t="str">
        <f>IF(COUNTA(Sites!$C$12)&gt;0,Sites!$C$12,"")</f>
        <v/>
      </c>
      <c r="F9" s="75" t="str">
        <f>IF(COUNTA(Sites!$C$13)&gt;0,Sites!$C$13,"")</f>
        <v/>
      </c>
      <c r="G9" s="75" t="str">
        <f>IF(COUNTA(Sites!$C$14)&gt;0,Sites!$C$14,"")</f>
        <v/>
      </c>
      <c r="H9" s="75" t="str">
        <f>IF(COUNTA('Oeufs 4'!$G$9)&gt;0,'Oeufs 4'!$G$9,"")</f>
        <v/>
      </c>
      <c r="I9" s="75" t="str">
        <f>IF(COUNTA('Oeufs 4'!$J$9)&gt;0,'Oeufs 4'!$J$9,"")</f>
        <v/>
      </c>
      <c r="J9" s="75" t="str">
        <f>IF(COUNTA('Oeufs 4'!$G$6)&gt;0,'Oeufs 4'!$G$6,"")</f>
        <v/>
      </c>
      <c r="K9" s="76" t="str">
        <f>IF(COUNTBLANK(L9)=0,"Dépistage 4","")</f>
        <v/>
      </c>
      <c r="L9" s="77" t="str">
        <f>IF(COUNTA('Oeufs 4'!$G$7)&gt;0,'Oeufs 4'!$G$7,"")</f>
        <v/>
      </c>
      <c r="M9" s="78" t="str">
        <f>IF(COUNTA('Oeufs 4'!$G$8)&gt;0,'Oeufs 4'!$G$8,"")</f>
        <v/>
      </c>
      <c r="N9" s="78" t="str">
        <f>IF(COUNTA('Oeufs 4'!$G$11:$G$110)&gt;0,COUNTA('Oeufs 4'!$G$11:$G$110),"")</f>
        <v/>
      </c>
      <c r="O9" s="75" t="str">
        <f>IF(COUNTA('Oeufs 4'!$AP$5)&gt;0,'Oeufs 4'!$AP$5,"")</f>
        <v/>
      </c>
      <c r="P9" s="75" t="str">
        <f>IF(COUNTA('Oeufs 4'!$AP$6)&gt;0,'Oeufs 4'!$AP$6,"")</f>
        <v/>
      </c>
      <c r="Q9" s="78" t="str">
        <f>IF(COUNTBLANK(N9)=0,'Oeufs 4'!$AP$9,"")</f>
        <v/>
      </c>
      <c r="R9" s="75" t="str">
        <f>IF(COUNTA('Oeufs 4'!$AP$7)&gt;0,'Oeufs 4'!$AP$7,"")</f>
        <v/>
      </c>
      <c r="S9" s="136" t="str">
        <f>IF(COUNTA('Oeufs 4'!$AP$8)&gt;0,'Oeufs 4'!$AP$8,"")</f>
        <v/>
      </c>
      <c r="T9" s="139" t="str">
        <f>IF(COUNTA('Oeufs 4'!$G$111)&gt;0,'Oeufs 4'!$G$111,"")</f>
        <v/>
      </c>
    </row>
    <row r="10" spans="1:20" ht="15" x14ac:dyDescent="0.2">
      <c r="A10" s="61" t="str">
        <f>IF(COUNTA(Sites!$D$2)&gt;0,Sites!$D$2,"")</f>
        <v/>
      </c>
      <c r="B10" s="62" t="str">
        <f>IF(COUNTA(Sites!$D$3)&gt;0,Sites!$D$3,"")</f>
        <v/>
      </c>
      <c r="C10" s="62" t="str">
        <f>IF(COUNTA(Sites!$D$4)&gt;0,Sites!$D$4,"")</f>
        <v/>
      </c>
      <c r="D10" s="63" t="str">
        <f>IF(COUNTA(Sites!$D$8)&gt;0,Sites!$D$8,"")</f>
        <v/>
      </c>
      <c r="E10" s="63" t="str">
        <f>IF(COUNTA(Sites!$D$12)&gt;0,Sites!$D$12,"")</f>
        <v/>
      </c>
      <c r="F10" s="63" t="str">
        <f>IF(COUNTA(Sites!$D$13)&gt;0,Sites!$D$13,"")</f>
        <v/>
      </c>
      <c r="G10" s="63" t="str">
        <f>IF(COUNTA(Sites!$D$14)&gt;0,Sites!$D$14,"")</f>
        <v/>
      </c>
      <c r="H10" s="63" t="str">
        <f>IF(COUNTA('Oeufs 1er dépistage'!$K$9)&gt;0,'Oeufs 1er dépistage'!$K$9,"")</f>
        <v/>
      </c>
      <c r="I10" s="63" t="str">
        <f>IF(COUNTA('Oeufs 1er dépistage'!$N$9)&gt;0,'Oeufs 1er dépistage'!$N$9,"")</f>
        <v/>
      </c>
      <c r="J10" s="63" t="str">
        <f>IF(COUNTA('Oeufs 1er dépistage'!$K$6)&gt;0,'Oeufs 1er dépistage'!$K$6,"")</f>
        <v/>
      </c>
      <c r="K10" s="64" t="str">
        <f>IF(COUNTBLANK(L10)=0,"Dépistage 1","")</f>
        <v/>
      </c>
      <c r="L10" s="65" t="str">
        <f>IF(COUNTA('Oeufs 1er dépistage'!$K$7)&gt;0,'Oeufs 1er dépistage'!$K$7,"")</f>
        <v/>
      </c>
      <c r="M10" s="66" t="str">
        <f>IF(COUNTA('Oeufs 1er dépistage'!$K$8)&gt;0,'Oeufs 1er dépistage'!$K$8,"")</f>
        <v/>
      </c>
      <c r="N10" s="66" t="str">
        <f>IF(COUNTA('Oeufs 1er dépistage'!$K$11:$K$110)&gt;0,COUNTA('Oeufs 1er dépistage'!$K$11:$K$110),"")</f>
        <v/>
      </c>
      <c r="O10" s="63" t="str">
        <f>IF(COUNTA('Oeufs 1er dépistage'!$AQ$5)&gt;0,'Oeufs 1er dépistage'!$AQ$5,"")</f>
        <v/>
      </c>
      <c r="P10" s="63" t="str">
        <f>IF(COUNTA('Oeufs 1er dépistage'!$AQ$6)&gt;0,'Oeufs 1er dépistage'!$AQ$6,"")</f>
        <v/>
      </c>
      <c r="Q10" s="66" t="str">
        <f>IF(COUNTBLANK(N10)=0,'Oeufs 1er dépistage'!$AQ$9,"")</f>
        <v/>
      </c>
      <c r="R10" s="63" t="str">
        <f>IF(COUNTA('Oeufs 1er dépistage'!$AQ$7)&gt;0,'Oeufs 1er dépistage'!$AQ$7,"")</f>
        <v/>
      </c>
      <c r="S10" s="134" t="str">
        <f>IF(COUNTA('Oeufs 1er dépistage'!$AQ$8)&gt;0,'Oeufs 1er dépistage'!$AQ$8,"")</f>
        <v/>
      </c>
      <c r="T10" s="137" t="str">
        <f>IF(COUNTA('Oeufs 1er dépistage'!$K$111)&gt;0,'Oeufs 1er dépistage'!$K$111,"")</f>
        <v/>
      </c>
    </row>
    <row r="11" spans="1:20" ht="15" x14ac:dyDescent="0.2">
      <c r="A11" s="67" t="str">
        <f>IF(COUNTA(Sites!$D$2)&gt;0,Sites!$D$2,"")</f>
        <v/>
      </c>
      <c r="B11" s="68" t="str">
        <f>IF(COUNTA(Sites!$D$3)&gt;0,Sites!$D$3,"")</f>
        <v/>
      </c>
      <c r="C11" s="68" t="str">
        <f>IF(COUNTA(Sites!$D$4)&gt;0,Sites!$D$4,"")</f>
        <v/>
      </c>
      <c r="D11" s="69" t="str">
        <f>IF(COUNTA(Sites!$D$8)&gt;0,Sites!$D$8,"")</f>
        <v/>
      </c>
      <c r="E11" s="69" t="str">
        <f>IF(COUNTA(Sites!$D$12)&gt;0,Sites!$D$12,"")</f>
        <v/>
      </c>
      <c r="F11" s="69" t="str">
        <f>IF(COUNTA(Sites!$D$13)&gt;0,Sites!$D$13,"")</f>
        <v/>
      </c>
      <c r="G11" s="69" t="str">
        <f>IF(COUNTA(Sites!$D$14)&gt;0,Sites!$D$14,"")</f>
        <v/>
      </c>
      <c r="H11" s="69" t="str">
        <f>IF(COUNTA('Oeufs 2e dépistage'!$K$9)&gt;0,'Oeufs 2e dépistage'!$K$9,"")</f>
        <v/>
      </c>
      <c r="I11" s="69" t="str">
        <f>IF(COUNTA('Oeufs 2e dépistage'!$N$9)&gt;0,'Oeufs 2e dépistage'!$N$9,"")</f>
        <v/>
      </c>
      <c r="J11" s="69" t="str">
        <f>IF(COUNTA('Oeufs 2e dépistage'!$K$6)&gt;0,'Oeufs 2e dépistage'!$K$6,"")</f>
        <v/>
      </c>
      <c r="K11" s="70" t="str">
        <f>IF(COUNTBLANK(L11)=0,"Dépistage 2","")</f>
        <v/>
      </c>
      <c r="L11" s="71" t="str">
        <f>IF(COUNTA('Oeufs 2e dépistage'!$K$7)&gt;0,'Oeufs 2e dépistage'!$K$7,"")</f>
        <v/>
      </c>
      <c r="M11" s="72" t="str">
        <f>IF(COUNTA('Oeufs 2e dépistage'!$K$8)&gt;0,'Oeufs 2e dépistage'!$K$8,"")</f>
        <v/>
      </c>
      <c r="N11" s="72" t="str">
        <f>IF(COUNTA('Oeufs 2e dépistage'!$K$11:$K$110)&gt;0,COUNTA('Oeufs 2e dépistage'!$K$11:$K$110),"")</f>
        <v/>
      </c>
      <c r="O11" s="69" t="str">
        <f>IF(COUNTA('Oeufs 2e dépistage'!$AQ$5)&gt;0,'Oeufs 2e dépistage'!$AQ$5,"")</f>
        <v/>
      </c>
      <c r="P11" s="69" t="str">
        <f>IF(COUNTA('Oeufs 2e dépistage'!$AQ$6)&gt;0,'Oeufs 2e dépistage'!$AQ$6,"")</f>
        <v/>
      </c>
      <c r="Q11" s="72" t="str">
        <f>IF(COUNTBLANK(N11)=0,'Oeufs 2e dépistage'!$AQ$9,"")</f>
        <v/>
      </c>
      <c r="R11" s="69" t="str">
        <f>IF(COUNTA('Oeufs 2e dépistage'!$AQ$7)&gt;0,'Oeufs 2e dépistage'!$AQ$7,"")</f>
        <v/>
      </c>
      <c r="S11" s="135" t="str">
        <f>IF(COUNTA('Oeufs 2e dépistage'!$AQ$8)&gt;0,'Oeufs 2e dépistage'!$AQ$8,"")</f>
        <v/>
      </c>
      <c r="T11" s="138" t="str">
        <f>IF(COUNTA('Oeufs 2e dépistage'!$K$111)&gt;0,'Oeufs 2e dépistage'!$K$111,"")</f>
        <v/>
      </c>
    </row>
    <row r="12" spans="1:20" ht="15" x14ac:dyDescent="0.2">
      <c r="A12" s="67" t="str">
        <f>IF(COUNTA(Sites!$D$2)&gt;0,Sites!$D$2,"")</f>
        <v/>
      </c>
      <c r="B12" s="68" t="str">
        <f>IF(COUNTA(Sites!$D$3)&gt;0,Sites!$D$3,"")</f>
        <v/>
      </c>
      <c r="C12" s="68" t="str">
        <f>IF(COUNTA(Sites!$D$4)&gt;0,Sites!$D$4,"")</f>
        <v/>
      </c>
      <c r="D12" s="69" t="str">
        <f>IF(COUNTA(Sites!$D$8)&gt;0,Sites!$D$8,"")</f>
        <v/>
      </c>
      <c r="E12" s="69" t="str">
        <f>IF(COUNTA(Sites!$D$12)&gt;0,Sites!$D$12,"")</f>
        <v/>
      </c>
      <c r="F12" s="69" t="str">
        <f>IF(COUNTA(Sites!$D$13)&gt;0,Sites!$D$13,"")</f>
        <v/>
      </c>
      <c r="G12" s="69" t="str">
        <f>IF(COUNTA(Sites!$D$14)&gt;0,Sites!$D$14,"")</f>
        <v/>
      </c>
      <c r="H12" s="69" t="str">
        <f>IF(COUNTA('Oeufs 3e dépistage'!$K$9)&gt;0,'Oeufs 3e dépistage'!$K$9,"")</f>
        <v/>
      </c>
      <c r="I12" s="69" t="str">
        <f>IF(COUNTA('Oeufs 3e dépistage'!$N$9)&gt;0,'Oeufs 3e dépistage'!$N$9,"")</f>
        <v/>
      </c>
      <c r="J12" s="69" t="str">
        <f>IF(COUNTA('Oeufs 3e dépistage'!$K$6)&gt;0,'Oeufs 3e dépistage'!$K$6,"")</f>
        <v/>
      </c>
      <c r="K12" s="70" t="str">
        <f>IF(COUNTBLANK(L12)=0,"Dépistage 3","")</f>
        <v/>
      </c>
      <c r="L12" s="71" t="str">
        <f>IF(COUNTA('Oeufs 3e dépistage'!$K$7)&gt;0,'Oeufs 3e dépistage'!$K$7,"")</f>
        <v/>
      </c>
      <c r="M12" s="72" t="str">
        <f>IF(COUNTA('Oeufs 3e dépistage'!$K$8)&gt;0,'Oeufs 3e dépistage'!$K$8,"")</f>
        <v/>
      </c>
      <c r="N12" s="72" t="str">
        <f>IF(COUNTA('Oeufs 3e dépistage'!$K$11:$K$110)&gt;0,COUNTA('Oeufs 3e dépistage'!$K$11:$K$110),"")</f>
        <v/>
      </c>
      <c r="O12" s="69" t="str">
        <f>IF(COUNTA('Oeufs 3e dépistage'!$AQ$5)&gt;0,'Oeufs 3e dépistage'!$AQ$5,"")</f>
        <v/>
      </c>
      <c r="P12" s="69" t="str">
        <f>IF(COUNTA('Oeufs 3e dépistage'!$AQ$6)&gt;0,'Oeufs 3e dépistage'!$AQ$6,"")</f>
        <v/>
      </c>
      <c r="Q12" s="72" t="str">
        <f>IF(COUNTBLANK(N12)=0,'Oeufs 3e dépistage'!$AQ$9,"")</f>
        <v/>
      </c>
      <c r="R12" s="69" t="str">
        <f>IF(COUNTA('Oeufs 3e dépistage'!$AQ$7)&gt;0,'Oeufs 3e dépistage'!$AQ$7,"")</f>
        <v/>
      </c>
      <c r="S12" s="135" t="str">
        <f>IF(COUNTA('Oeufs 3e dépistage'!$AQ$8)&gt;0,'Oeufs 3e dépistage'!$AQ$8,"")</f>
        <v/>
      </c>
      <c r="T12" s="138" t="str">
        <f>IF(COUNTA('Oeufs 3e dépistage'!$K$111)&gt;0,'Oeufs 3e dépistage'!$K$111,"")</f>
        <v/>
      </c>
    </row>
    <row r="13" spans="1:20" ht="15.75" thickBot="1" x14ac:dyDescent="0.25">
      <c r="A13" s="73" t="str">
        <f>IF(COUNTA(Sites!$D$2)&gt;0,Sites!$D$2,"")</f>
        <v/>
      </c>
      <c r="B13" s="74" t="str">
        <f>IF(COUNTA(Sites!$D$3)&gt;0,Sites!$D$3,"")</f>
        <v/>
      </c>
      <c r="C13" s="74" t="str">
        <f>IF(COUNTA(Sites!$D$4)&gt;0,Sites!$D$4,"")</f>
        <v/>
      </c>
      <c r="D13" s="75" t="str">
        <f>IF(COUNTA(Sites!$D$8)&gt;0,Sites!$D$8,"")</f>
        <v/>
      </c>
      <c r="E13" s="75" t="str">
        <f>IF(COUNTA(Sites!$D$12)&gt;0,Sites!$D$12,"")</f>
        <v/>
      </c>
      <c r="F13" s="75" t="str">
        <f>IF(COUNTA(Sites!$D$13)&gt;0,Sites!$D$13,"")</f>
        <v/>
      </c>
      <c r="G13" s="75" t="str">
        <f>IF(COUNTA(Sites!$D$14)&gt;0,Sites!$D$14,"")</f>
        <v/>
      </c>
      <c r="H13" s="75" t="str">
        <f>IF(COUNTA('Oeufs 4'!$K$9)&gt;0,'Oeufs 4'!$K$9,"")</f>
        <v/>
      </c>
      <c r="I13" s="75" t="str">
        <f>IF(COUNTA('Oeufs 4'!$N$9)&gt;0,'Oeufs 4'!$N$9,"")</f>
        <v/>
      </c>
      <c r="J13" s="75" t="str">
        <f>IF(COUNTA('Oeufs 4'!$K$6)&gt;0,'Oeufs 4'!$K$6,"")</f>
        <v/>
      </c>
      <c r="K13" s="76" t="str">
        <f>IF(COUNTBLANK(L13)=0,"Dépistage 4","")</f>
        <v/>
      </c>
      <c r="L13" s="77" t="str">
        <f>IF(COUNTA('Oeufs 4'!$K$7)&gt;0,'Oeufs 4'!$K$7,"")</f>
        <v/>
      </c>
      <c r="M13" s="78" t="str">
        <f>IF(COUNTA('Oeufs 4'!$K$8)&gt;0,'Oeufs 4'!$K$8,"")</f>
        <v/>
      </c>
      <c r="N13" s="78" t="str">
        <f>IF(COUNTA('Oeufs 4'!$K$11:$K$110)&gt;0,COUNTA('Oeufs 4'!$K$11:$K$110),"")</f>
        <v/>
      </c>
      <c r="O13" s="75" t="str">
        <f>IF(COUNTA('Oeufs 4'!$AQ$5)&gt;0,'Oeufs 4'!$AQ$5,"")</f>
        <v/>
      </c>
      <c r="P13" s="75" t="str">
        <f>IF(COUNTA('Oeufs 4'!$AQ$6)&gt;0,'Oeufs 4'!$AQ$6,"")</f>
        <v/>
      </c>
      <c r="Q13" s="78" t="str">
        <f>IF(COUNTBLANK(N13)=0,'Oeufs 4'!$AQ$9,"")</f>
        <v/>
      </c>
      <c r="R13" s="75" t="str">
        <f>IF(COUNTA('Oeufs 4'!$AQ$7)&gt;0,'Oeufs 4'!$AQ$7,"")</f>
        <v/>
      </c>
      <c r="S13" s="136" t="str">
        <f>IF(COUNTA('Oeufs 4'!$AQ$8)&gt;0,'Oeufs 4'!$AQ$8,"")</f>
        <v/>
      </c>
      <c r="T13" s="139" t="str">
        <f>IF(COUNTA('Oeufs 4'!$K$111)&gt;0,'Oeufs 4'!$K$111,"")</f>
        <v/>
      </c>
    </row>
    <row r="14" spans="1:20" ht="15" x14ac:dyDescent="0.2">
      <c r="A14" s="61" t="str">
        <f>IF(COUNTA(Sites!$E$2)&gt;0,Sites!$E$2,"")</f>
        <v/>
      </c>
      <c r="B14" s="62" t="str">
        <f>IF(COUNTA(Sites!$E$3)&gt;0,Sites!$E$3,"")</f>
        <v/>
      </c>
      <c r="C14" s="62" t="str">
        <f>IF(COUNTA(Sites!$E$4)&gt;0,Sites!$E$4,"")</f>
        <v/>
      </c>
      <c r="D14" s="63" t="str">
        <f>IF(COUNTA(Sites!$E$8)&gt;0,Sites!$E$8,"")</f>
        <v/>
      </c>
      <c r="E14" s="63" t="str">
        <f>IF(COUNTA(Sites!$E$12)&gt;0,Sites!$E$12,"")</f>
        <v/>
      </c>
      <c r="F14" s="63" t="str">
        <f>IF(COUNTA(Sites!$E$13)&gt;0,Sites!$E$13,"")</f>
        <v/>
      </c>
      <c r="G14" s="63" t="str">
        <f>IF(COUNTA(Sites!$E$14)&gt;0,Sites!$E$14,"")</f>
        <v/>
      </c>
      <c r="H14" s="63" t="str">
        <f>IF(COUNTA('Oeufs 1er dépistage'!$O$9)&gt;0,'Oeufs 1er dépistage'!$O$9,"")</f>
        <v/>
      </c>
      <c r="I14" s="63" t="str">
        <f>IF(COUNTA('Oeufs 1er dépistage'!$R$9)&gt;0,'Oeufs 1er dépistage'!$R$9,"")</f>
        <v/>
      </c>
      <c r="J14" s="63" t="str">
        <f>IF(COUNTA('Oeufs 1er dépistage'!$O$6)&gt;0,'Oeufs 1er dépistage'!$O$6,"")</f>
        <v/>
      </c>
      <c r="K14" s="64" t="str">
        <f>IF(COUNTBLANK(L14)=0,"Dépistage 1","")</f>
        <v/>
      </c>
      <c r="L14" s="65" t="str">
        <f>IF(COUNTA('Oeufs 1er dépistage'!$O$7)&gt;0,'Oeufs 1er dépistage'!$O$7,"")</f>
        <v/>
      </c>
      <c r="M14" s="66" t="str">
        <f>IF(COUNTA('Oeufs 1er dépistage'!$O$8)&gt;0,'Oeufs 1er dépistage'!$O$8,"")</f>
        <v/>
      </c>
      <c r="N14" s="66" t="str">
        <f>IF(COUNTA('Oeufs 1er dépistage'!$O$11:$O$110)&gt;0,COUNTA('Oeufs 1er dépistage'!$O$11:$O$110),"")</f>
        <v/>
      </c>
      <c r="O14" s="63" t="str">
        <f>IF(COUNTA('Oeufs 1er dépistage'!$AR$5)&gt;0,'Oeufs 1er dépistage'!$AR$5,"")</f>
        <v/>
      </c>
      <c r="P14" s="63" t="str">
        <f>IF(COUNTA('Oeufs 1er dépistage'!$AR$6)&gt;0,'Oeufs 1er dépistage'!$AR$6,"")</f>
        <v/>
      </c>
      <c r="Q14" s="66" t="str">
        <f>IF(COUNTBLANK(N14)=0,'Oeufs 1er dépistage'!$AR$9,"")</f>
        <v/>
      </c>
      <c r="R14" s="63" t="str">
        <f>IF(COUNTA('Oeufs 1er dépistage'!$AR$7)&gt;0,'Oeufs 1er dépistage'!$AR$7,"")</f>
        <v/>
      </c>
      <c r="S14" s="134" t="str">
        <f>IF(COUNTA('Oeufs 1er dépistage'!$AR$8)&gt;0,'Oeufs 1er dépistage'!$AR$8,"")</f>
        <v/>
      </c>
      <c r="T14" s="137" t="str">
        <f>IF(COUNTA('Oeufs 1er dépistage'!$O$111)&gt;0,'Oeufs 1er dépistage'!$O$111,"")</f>
        <v/>
      </c>
    </row>
    <row r="15" spans="1:20" ht="15" x14ac:dyDescent="0.2">
      <c r="A15" s="67" t="str">
        <f>IF(COUNTA(Sites!$E$2)&gt;0,Sites!$E$2,"")</f>
        <v/>
      </c>
      <c r="B15" s="68" t="str">
        <f>IF(COUNTA(Sites!$E$3)&gt;0,Sites!$E$3,"")</f>
        <v/>
      </c>
      <c r="C15" s="68" t="str">
        <f>IF(COUNTA(Sites!$E$4)&gt;0,Sites!$E$4,"")</f>
        <v/>
      </c>
      <c r="D15" s="69" t="str">
        <f>IF(COUNTA(Sites!$E$8)&gt;0,Sites!$E$8,"")</f>
        <v/>
      </c>
      <c r="E15" s="69" t="str">
        <f>IF(COUNTA(Sites!$E$12)&gt;0,Sites!$E$12,"")</f>
        <v/>
      </c>
      <c r="F15" s="69" t="str">
        <f>IF(COUNTA(Sites!$E$13)&gt;0,Sites!$E$13,"")</f>
        <v/>
      </c>
      <c r="G15" s="69" t="str">
        <f>IF(COUNTA(Sites!$E$14)&gt;0,Sites!$E$14,"")</f>
        <v/>
      </c>
      <c r="H15" s="69" t="str">
        <f>IF(COUNTA('Oeufs 2e dépistage'!$O$9)&gt;0,'Oeufs 2e dépistage'!$O$9,"")</f>
        <v/>
      </c>
      <c r="I15" s="69" t="str">
        <f>IF(COUNTA('Oeufs 2e dépistage'!$R$9)&gt;0,'Oeufs 2e dépistage'!$R$9,"")</f>
        <v/>
      </c>
      <c r="J15" s="69" t="str">
        <f>IF(COUNTA('Oeufs 2e dépistage'!$O$6)&gt;0,'Oeufs 2e dépistage'!$O$6,"")</f>
        <v/>
      </c>
      <c r="K15" s="70" t="str">
        <f>IF(COUNTBLANK(L15)=0,"Dépistage 2","")</f>
        <v/>
      </c>
      <c r="L15" s="71" t="str">
        <f>IF(COUNTA('Oeufs 2e dépistage'!$O$7)&gt;0,'Oeufs 2e dépistage'!$O$7,"")</f>
        <v/>
      </c>
      <c r="M15" s="72" t="str">
        <f>IF(COUNTA('Oeufs 2e dépistage'!$O$8)&gt;0,'Oeufs 2e dépistage'!$O$8,"")</f>
        <v/>
      </c>
      <c r="N15" s="72" t="str">
        <f>IF(COUNTA('Oeufs 2e dépistage'!$O$11:$O$110)&gt;0,COUNTA('Oeufs 2e dépistage'!$O$11:$O$110),"")</f>
        <v/>
      </c>
      <c r="O15" s="69" t="str">
        <f>IF(COUNTA('Oeufs 2e dépistage'!$AR$5)&gt;0,'Oeufs 2e dépistage'!$AR$5,"")</f>
        <v/>
      </c>
      <c r="P15" s="69" t="str">
        <f>IF(COUNTA('Oeufs 2e dépistage'!$AR$6)&gt;0,'Oeufs 2e dépistage'!$AR$6,"")</f>
        <v/>
      </c>
      <c r="Q15" s="72" t="str">
        <f>IF(COUNTBLANK(N15)=0,'Oeufs 2e dépistage'!$AR$9,"")</f>
        <v/>
      </c>
      <c r="R15" s="69" t="str">
        <f>IF(COUNTA('Oeufs 2e dépistage'!$AR$7)&gt;0,'Oeufs 2e dépistage'!$AR$7,"")</f>
        <v/>
      </c>
      <c r="S15" s="135" t="str">
        <f>IF(COUNTA('Oeufs 2e dépistage'!$AR$8)&gt;0,'Oeufs 2e dépistage'!$AR$8,"")</f>
        <v/>
      </c>
      <c r="T15" s="138" t="str">
        <f>IF(COUNTA('Oeufs 2e dépistage'!$O$111)&gt;0,'Oeufs 2e dépistage'!$O$111,"")</f>
        <v/>
      </c>
    </row>
    <row r="16" spans="1:20" ht="15" x14ac:dyDescent="0.2">
      <c r="A16" s="67" t="str">
        <f>IF(COUNTA(Sites!$E$2)&gt;0,Sites!$E$2,"")</f>
        <v/>
      </c>
      <c r="B16" s="68" t="str">
        <f>IF(COUNTA(Sites!$E$3)&gt;0,Sites!$E$3,"")</f>
        <v/>
      </c>
      <c r="C16" s="68" t="str">
        <f>IF(COUNTA(Sites!$E$4)&gt;0,Sites!$E$4,"")</f>
        <v/>
      </c>
      <c r="D16" s="69" t="str">
        <f>IF(COUNTA(Sites!$E$8)&gt;0,Sites!$E$8,"")</f>
        <v/>
      </c>
      <c r="E16" s="69" t="str">
        <f>IF(COUNTA(Sites!$E$12)&gt;0,Sites!$E$12,"")</f>
        <v/>
      </c>
      <c r="F16" s="69" t="str">
        <f>IF(COUNTA(Sites!$E$13)&gt;0,Sites!$E$13,"")</f>
        <v/>
      </c>
      <c r="G16" s="69" t="str">
        <f>IF(COUNTA(Sites!$E$14)&gt;0,Sites!$E$14,"")</f>
        <v/>
      </c>
      <c r="H16" s="69" t="str">
        <f>IF(COUNTA('Oeufs 3e dépistage'!$O$9)&gt;0,'Oeufs 3e dépistage'!$O$9,"")</f>
        <v/>
      </c>
      <c r="I16" s="69" t="str">
        <f>IF(COUNTA('Oeufs 3e dépistage'!$R$9)&gt;0,'Oeufs 3e dépistage'!$R$9,"")</f>
        <v/>
      </c>
      <c r="J16" s="69" t="str">
        <f>IF(COUNTA('Oeufs 3e dépistage'!$O$6)&gt;0,'Oeufs 3e dépistage'!$O$6,"")</f>
        <v/>
      </c>
      <c r="K16" s="70" t="str">
        <f>IF(COUNTBLANK(L16)=0,"Dépistage 3","")</f>
        <v/>
      </c>
      <c r="L16" s="71" t="str">
        <f>IF(COUNTA('Oeufs 3e dépistage'!$O$7)&gt;0,'Oeufs 3e dépistage'!$O$7,"")</f>
        <v/>
      </c>
      <c r="M16" s="72" t="str">
        <f>IF(COUNTA('Oeufs 3e dépistage'!$O$8)&gt;0,'Oeufs 3e dépistage'!$O$8,"")</f>
        <v/>
      </c>
      <c r="N16" s="72" t="str">
        <f>IF(COUNTA('Oeufs 3e dépistage'!$O$11:$O$110)&gt;0,COUNTA('Oeufs 3e dépistage'!$O$11:$O$110),"")</f>
        <v/>
      </c>
      <c r="O16" s="69" t="str">
        <f>IF(COUNTA('Oeufs 3e dépistage'!$AR$5)&gt;0,'Oeufs 3e dépistage'!$AR$5,"")</f>
        <v/>
      </c>
      <c r="P16" s="69" t="str">
        <f>IF(COUNTA('Oeufs 3e dépistage'!$AR$6)&gt;0,'Oeufs 3e dépistage'!$AR$6,"")</f>
        <v/>
      </c>
      <c r="Q16" s="72" t="str">
        <f>IF(COUNTBLANK(N16)=0,'Oeufs 3e dépistage'!$AR$9,"")</f>
        <v/>
      </c>
      <c r="R16" s="69" t="str">
        <f>IF(COUNTA('Oeufs 3e dépistage'!$AR$7)&gt;0,'Oeufs 3e dépistage'!$AR$7,"")</f>
        <v/>
      </c>
      <c r="S16" s="135" t="str">
        <f>IF(COUNTA('Oeufs 3e dépistage'!$AR$8)&gt;0,'Oeufs 3e dépistage'!$AR$8,"")</f>
        <v/>
      </c>
      <c r="T16" s="138" t="str">
        <f>IF(COUNTA('Oeufs 3e dépistage'!$O$111)&gt;0,'Oeufs 3e dépistage'!$O$111,"")</f>
        <v/>
      </c>
    </row>
    <row r="17" spans="1:20" ht="15.75" thickBot="1" x14ac:dyDescent="0.25">
      <c r="A17" s="73" t="str">
        <f>IF(COUNTA(Sites!$E$2)&gt;0,Sites!$E$2,"")</f>
        <v/>
      </c>
      <c r="B17" s="74" t="str">
        <f>IF(COUNTA(Sites!$E$3)&gt;0,Sites!$E$3,"")</f>
        <v/>
      </c>
      <c r="C17" s="74" t="str">
        <f>IF(COUNTA(Sites!$E$4)&gt;0,Sites!$E$4,"")</f>
        <v/>
      </c>
      <c r="D17" s="75" t="str">
        <f>IF(COUNTA(Sites!$E$8)&gt;0,Sites!$E$8,"")</f>
        <v/>
      </c>
      <c r="E17" s="75" t="str">
        <f>IF(COUNTA(Sites!$E$12)&gt;0,Sites!$E$12,"")</f>
        <v/>
      </c>
      <c r="F17" s="75" t="str">
        <f>IF(COUNTA(Sites!$E$13)&gt;0,Sites!$E$13,"")</f>
        <v/>
      </c>
      <c r="G17" s="75" t="str">
        <f>IF(COUNTA(Sites!$E$14)&gt;0,Sites!$E$14,"")</f>
        <v/>
      </c>
      <c r="H17" s="75" t="str">
        <f>IF(COUNTA('Oeufs 4'!$O$9)&gt;0,'Oeufs 4'!$O$9,"")</f>
        <v/>
      </c>
      <c r="I17" s="75" t="str">
        <f>IF(COUNTA('Oeufs 4'!$R$9)&gt;0,'Oeufs 4'!$R$9,"")</f>
        <v/>
      </c>
      <c r="J17" s="75" t="str">
        <f>IF(COUNTA('Oeufs 4'!$O$6)&gt;0,'Oeufs 4'!$O$6,"")</f>
        <v/>
      </c>
      <c r="K17" s="76" t="str">
        <f>IF(COUNTBLANK(L17)=0,"Dépistage 4","")</f>
        <v/>
      </c>
      <c r="L17" s="77" t="str">
        <f>IF(COUNTA('Oeufs 4'!$O$7)&gt;0,'Oeufs 4'!$O$7,"")</f>
        <v/>
      </c>
      <c r="M17" s="78" t="str">
        <f>IF(COUNTA('Oeufs 4'!$O$8)&gt;0,'Oeufs 4'!$O$8,"")</f>
        <v/>
      </c>
      <c r="N17" s="78" t="str">
        <f>IF(COUNTA('Oeufs 4'!$O$11:$O$110)&gt;0,COUNTA('Oeufs 4'!$O$11:$O$110),"")</f>
        <v/>
      </c>
      <c r="O17" s="75" t="str">
        <f>IF(COUNTA('Oeufs 4'!$AR$5)&gt;0,'Oeufs 4'!$AR$5,"")</f>
        <v/>
      </c>
      <c r="P17" s="75" t="str">
        <f>IF(COUNTA('Oeufs 4'!$AR$6)&gt;0,'Oeufs 4'!$AR$6,"")</f>
        <v/>
      </c>
      <c r="Q17" s="78" t="str">
        <f>IF(COUNTBLANK(N17)=0,'Oeufs 4'!$AR$9,"")</f>
        <v/>
      </c>
      <c r="R17" s="75" t="str">
        <f>IF(COUNTA('Oeufs 4'!$AR$7)&gt;0,'Oeufs 4'!$AR$7,"")</f>
        <v/>
      </c>
      <c r="S17" s="136" t="str">
        <f>IF(COUNTA('Oeufs 4'!$AR$8)&gt;0,'Oeufs 4'!$AR$8,"")</f>
        <v/>
      </c>
      <c r="T17" s="139" t="str">
        <f>IF(COUNTA('Oeufs 4'!$O$111)&gt;0,'Oeufs 4'!$O$111,"")</f>
        <v/>
      </c>
    </row>
    <row r="18" spans="1:20" ht="15" x14ac:dyDescent="0.2">
      <c r="A18" s="61" t="str">
        <f>IF(COUNTA(Sites!$F$2)&gt;0,Sites!$F$2,"")</f>
        <v/>
      </c>
      <c r="B18" s="62" t="str">
        <f>IF(COUNTA(Sites!$F$3)&gt;0,Sites!$F$3,"")</f>
        <v/>
      </c>
      <c r="C18" s="62" t="str">
        <f>IF(COUNTA(Sites!$F$4)&gt;0,Sites!$F$4,"")</f>
        <v/>
      </c>
      <c r="D18" s="63" t="str">
        <f>IF(COUNTA(Sites!$F$8)&gt;0,Sites!$F$8,"")</f>
        <v/>
      </c>
      <c r="E18" s="63" t="str">
        <f>IF(COUNTA(Sites!$F$12)&gt;0,Sites!$F$12,"")</f>
        <v/>
      </c>
      <c r="F18" s="63" t="str">
        <f>IF(COUNTA(Sites!$F$13)&gt;0,Sites!$F$13,"")</f>
        <v/>
      </c>
      <c r="G18" s="63" t="str">
        <f>IF(COUNTA(Sites!$F$14)&gt;0,Sites!$F$14,"")</f>
        <v/>
      </c>
      <c r="H18" s="63" t="str">
        <f>IF(COUNTA('Oeufs 1er dépistage'!$S$9)&gt;0,'Oeufs 1er dépistage'!$S$9,"")</f>
        <v/>
      </c>
      <c r="I18" s="63" t="str">
        <f>IF(COUNTA('Oeufs 1er dépistage'!$V$9)&gt;0,'Oeufs 1er dépistage'!$V$9,"")</f>
        <v/>
      </c>
      <c r="J18" s="63" t="str">
        <f>IF(COUNTA('Oeufs 1er dépistage'!$S$6)&gt;0,'Oeufs 1er dépistage'!$S$6,"")</f>
        <v/>
      </c>
      <c r="K18" s="64" t="str">
        <f>IF(COUNTBLANK(L18)=0,"Dépistage 1","")</f>
        <v/>
      </c>
      <c r="L18" s="65" t="str">
        <f>IF(COUNTA('Oeufs 1er dépistage'!$S$7)&gt;0,'Oeufs 1er dépistage'!$S$7,"")</f>
        <v/>
      </c>
      <c r="M18" s="66" t="str">
        <f>IF(COUNTA('Oeufs 1er dépistage'!$S$8)&gt;0,'Oeufs 1er dépistage'!$S$8,"")</f>
        <v/>
      </c>
      <c r="N18" s="66" t="str">
        <f>IF(COUNTA('Oeufs 1er dépistage'!$S$11:$S$110)&gt;0,COUNTA('Oeufs 1er dépistage'!$S$11:$S$110),"")</f>
        <v/>
      </c>
      <c r="O18" s="63" t="str">
        <f>IF(COUNTA('Oeufs 1er dépistage'!$AS$5)&gt;0,'Oeufs 1er dépistage'!$AS$5,"")</f>
        <v/>
      </c>
      <c r="P18" s="63" t="str">
        <f>IF(COUNTA('Oeufs 1er dépistage'!$AS$6)&gt;0,'Oeufs 1er dépistage'!$AS$6,"")</f>
        <v/>
      </c>
      <c r="Q18" s="66" t="str">
        <f>IF(COUNTBLANK(N18)=0,'Oeufs 1er dépistage'!$AS$9,"")</f>
        <v/>
      </c>
      <c r="R18" s="63" t="str">
        <f>IF(COUNTA('Oeufs 1er dépistage'!$AS$7)&gt;0,'Oeufs 1er dépistage'!$AS$7,"")</f>
        <v/>
      </c>
      <c r="S18" s="134" t="str">
        <f>IF(COUNTA('Oeufs 1er dépistage'!$AS$8)&gt;0,'Oeufs 1er dépistage'!$AS$8,"")</f>
        <v/>
      </c>
      <c r="T18" s="137" t="str">
        <f>IF(COUNTA('Oeufs 1er dépistage'!$S$111)&gt;0,'Oeufs 1er dépistage'!$S$111,"")</f>
        <v/>
      </c>
    </row>
    <row r="19" spans="1:20" ht="15" x14ac:dyDescent="0.2">
      <c r="A19" s="67" t="str">
        <f>IF(COUNTA(Sites!$F$2)&gt;0,Sites!$F$2,"")</f>
        <v/>
      </c>
      <c r="B19" s="68" t="str">
        <f>IF(COUNTA(Sites!$F$3)&gt;0,Sites!$F$3,"")</f>
        <v/>
      </c>
      <c r="C19" s="68" t="str">
        <f>IF(COUNTA(Sites!$F$4)&gt;0,Sites!$F$4,"")</f>
        <v/>
      </c>
      <c r="D19" s="69" t="str">
        <f>IF(COUNTA(Sites!$F$8)&gt;0,Sites!$F$8,"")</f>
        <v/>
      </c>
      <c r="E19" s="69" t="str">
        <f>IF(COUNTA(Sites!$F$12)&gt;0,Sites!$F$12,"")</f>
        <v/>
      </c>
      <c r="F19" s="69" t="str">
        <f>IF(COUNTA(Sites!$F$13)&gt;0,Sites!$F$13,"")</f>
        <v/>
      </c>
      <c r="G19" s="69" t="str">
        <f>IF(COUNTA(Sites!$F$14)&gt;0,Sites!$F$14,"")</f>
        <v/>
      </c>
      <c r="H19" s="69" t="str">
        <f>IF(COUNTA('Oeufs 2e dépistage'!$S$9)&gt;0,'Oeufs 2e dépistage'!$S$9,"")</f>
        <v/>
      </c>
      <c r="I19" s="69" t="str">
        <f>IF(COUNTA('Oeufs 2e dépistage'!$V$9)&gt;0,'Oeufs 2e dépistage'!$V$9,"")</f>
        <v/>
      </c>
      <c r="J19" s="69" t="str">
        <f>IF(COUNTA('Oeufs 2e dépistage'!$S$6)&gt;0,'Oeufs 2e dépistage'!$S$6,"")</f>
        <v/>
      </c>
      <c r="K19" s="70" t="str">
        <f>IF(COUNTBLANK(L19)=0,"Dépistage 2","")</f>
        <v/>
      </c>
      <c r="L19" s="71" t="str">
        <f>IF(COUNTA('Oeufs 2e dépistage'!$S$7)&gt;0,'Oeufs 2e dépistage'!$S$7,"")</f>
        <v/>
      </c>
      <c r="M19" s="72" t="str">
        <f>IF(COUNTA('Oeufs 2e dépistage'!$S$8)&gt;0,'Oeufs 2e dépistage'!$S$8,"")</f>
        <v/>
      </c>
      <c r="N19" s="72" t="str">
        <f>IF(COUNTA('Oeufs 2e dépistage'!$S$11:$S$110)&gt;0,COUNTA('Oeufs 2e dépistage'!$S$11:$S$110),"")</f>
        <v/>
      </c>
      <c r="O19" s="69" t="str">
        <f>IF(COUNTA('Oeufs 2e dépistage'!$AS$5)&gt;0,'Oeufs 2e dépistage'!$AS$5,"")</f>
        <v/>
      </c>
      <c r="P19" s="69" t="str">
        <f>IF(COUNTA('Oeufs 2e dépistage'!$AS$6)&gt;0,'Oeufs 2e dépistage'!$AS$6,"")</f>
        <v/>
      </c>
      <c r="Q19" s="72" t="str">
        <f>IF(COUNTBLANK(N19)=0,'Oeufs 2e dépistage'!$AS$9,"")</f>
        <v/>
      </c>
      <c r="R19" s="69" t="str">
        <f>IF(COUNTA('Oeufs 2e dépistage'!$AS$7)&gt;0,'Oeufs 2e dépistage'!$AS$7,"")</f>
        <v/>
      </c>
      <c r="S19" s="135" t="str">
        <f>IF(COUNTA('Oeufs 2e dépistage'!$AS$8)&gt;0,'Oeufs 2e dépistage'!$AS$8,"")</f>
        <v/>
      </c>
      <c r="T19" s="138" t="str">
        <f>IF(COUNTA('Oeufs 2e dépistage'!$S$111)&gt;0,'Oeufs 2e dépistage'!$S$111,"")</f>
        <v/>
      </c>
    </row>
    <row r="20" spans="1:20" ht="15" x14ac:dyDescent="0.2">
      <c r="A20" s="67" t="str">
        <f>IF(COUNTA(Sites!$F$2)&gt;0,Sites!$F$2,"")</f>
        <v/>
      </c>
      <c r="B20" s="68" t="str">
        <f>IF(COUNTA(Sites!$F$3)&gt;0,Sites!$F$3,"")</f>
        <v/>
      </c>
      <c r="C20" s="68" t="str">
        <f>IF(COUNTA(Sites!$F$4)&gt;0,Sites!$F$4,"")</f>
        <v/>
      </c>
      <c r="D20" s="69" t="str">
        <f>IF(COUNTA(Sites!$F$8)&gt;0,Sites!$F$8,"")</f>
        <v/>
      </c>
      <c r="E20" s="69" t="str">
        <f>IF(COUNTA(Sites!$F$12)&gt;0,Sites!$F$12,"")</f>
        <v/>
      </c>
      <c r="F20" s="69" t="str">
        <f>IF(COUNTA(Sites!$F$13)&gt;0,Sites!$F$13,"")</f>
        <v/>
      </c>
      <c r="G20" s="69" t="str">
        <f>IF(COUNTA(Sites!$F$14)&gt;0,Sites!$F$14,"")</f>
        <v/>
      </c>
      <c r="H20" s="69" t="str">
        <f>IF(COUNTA('Oeufs 3e dépistage'!$S$9)&gt;0,'Oeufs 3e dépistage'!$S$9,"")</f>
        <v/>
      </c>
      <c r="I20" s="69" t="str">
        <f>IF(COUNTA('Oeufs 3e dépistage'!$V$9)&gt;0,'Oeufs 3e dépistage'!$V$9,"")</f>
        <v/>
      </c>
      <c r="J20" s="69" t="str">
        <f>IF(COUNTA('Oeufs 3e dépistage'!$S$6)&gt;0,'Oeufs 3e dépistage'!$S$6,"")</f>
        <v/>
      </c>
      <c r="K20" s="70" t="str">
        <f>IF(COUNTBLANK(L20)=0,"Dépistage 3","")</f>
        <v/>
      </c>
      <c r="L20" s="71" t="str">
        <f>IF(COUNTA('Oeufs 3e dépistage'!$S$7)&gt;0,'Oeufs 3e dépistage'!$S$7,"")</f>
        <v/>
      </c>
      <c r="M20" s="72" t="str">
        <f>IF(COUNTA('Oeufs 3e dépistage'!$S$8)&gt;0,'Oeufs 3e dépistage'!$S$8,"")</f>
        <v/>
      </c>
      <c r="N20" s="72" t="str">
        <f>IF(COUNTA('Oeufs 3e dépistage'!$S$11:$S$110)&gt;0,COUNTA('Oeufs 3e dépistage'!$S$11:$S$110),"")</f>
        <v/>
      </c>
      <c r="O20" s="69" t="str">
        <f>IF(COUNTA('Oeufs 3e dépistage'!$AS$5)&gt;0,'Oeufs 3e dépistage'!$AS$5,"")</f>
        <v/>
      </c>
      <c r="P20" s="69" t="str">
        <f>IF(COUNTA('Oeufs 3e dépistage'!$AS$6)&gt;0,'Oeufs 3e dépistage'!$AS$6,"")</f>
        <v/>
      </c>
      <c r="Q20" s="72" t="str">
        <f>IF(COUNTBLANK(N20)=0,'Oeufs 3e dépistage'!$AS$9,"")</f>
        <v/>
      </c>
      <c r="R20" s="69" t="str">
        <f>IF(COUNTA('Oeufs 3e dépistage'!$AS$7)&gt;0,'Oeufs 3e dépistage'!$AS$7,"")</f>
        <v/>
      </c>
      <c r="S20" s="135" t="str">
        <f>IF(COUNTA('Oeufs 3e dépistage'!$AS$8)&gt;0,'Oeufs 3e dépistage'!$AS$8,"")</f>
        <v/>
      </c>
      <c r="T20" s="138" t="str">
        <f>IF(COUNTA('Oeufs 3e dépistage'!$S$111)&gt;0,'Oeufs 3e dépistage'!$S$111,"")</f>
        <v/>
      </c>
    </row>
    <row r="21" spans="1:20" ht="15.75" thickBot="1" x14ac:dyDescent="0.25">
      <c r="A21" s="73" t="str">
        <f>IF(COUNTA(Sites!$F$2)&gt;0,Sites!$F$2,"")</f>
        <v/>
      </c>
      <c r="B21" s="74" t="str">
        <f>IF(COUNTA(Sites!$F$3)&gt;0,Sites!$F$3,"")</f>
        <v/>
      </c>
      <c r="C21" s="74" t="str">
        <f>IF(COUNTA(Sites!$F$4)&gt;0,Sites!$F$4,"")</f>
        <v/>
      </c>
      <c r="D21" s="75" t="str">
        <f>IF(COUNTA(Sites!$F$8)&gt;0,Sites!$F$8,"")</f>
        <v/>
      </c>
      <c r="E21" s="75" t="str">
        <f>IF(COUNTA(Sites!$F$12)&gt;0,Sites!$F$12,"")</f>
        <v/>
      </c>
      <c r="F21" s="75" t="str">
        <f>IF(COUNTA(Sites!$F$13)&gt;0,Sites!$F$13,"")</f>
        <v/>
      </c>
      <c r="G21" s="75" t="str">
        <f>IF(COUNTA(Sites!$F$14)&gt;0,Sites!$F$14,"")</f>
        <v/>
      </c>
      <c r="H21" s="75" t="str">
        <f>IF(COUNTA('Oeufs 4'!$S$9)&gt;0,'Oeufs 4'!$S$9,"")</f>
        <v/>
      </c>
      <c r="I21" s="75" t="str">
        <f>IF(COUNTA('Oeufs 4'!$V$9)&gt;0,'Oeufs 4'!$V$9,"")</f>
        <v/>
      </c>
      <c r="J21" s="75" t="str">
        <f>IF(COUNTA('Oeufs 4'!$S$6)&gt;0,'Oeufs 4'!$S$6,"")</f>
        <v/>
      </c>
      <c r="K21" s="76" t="str">
        <f>IF(COUNTBLANK(L21)=0,"Dépistage 4","")</f>
        <v/>
      </c>
      <c r="L21" s="77" t="str">
        <f>IF(COUNTA('Oeufs 4'!$S$7)&gt;0,'Oeufs 4'!$S$7,"")</f>
        <v/>
      </c>
      <c r="M21" s="78" t="str">
        <f>IF(COUNTA('Oeufs 4'!$S$8)&gt;0,'Oeufs 4'!$S$8,"")</f>
        <v/>
      </c>
      <c r="N21" s="78" t="str">
        <f>IF(COUNTA('Oeufs 4'!$S$11:$S$110)&gt;0,COUNTA('Oeufs 4'!$S$11:$S$110),"")</f>
        <v/>
      </c>
      <c r="O21" s="75" t="str">
        <f>IF(COUNTA('Oeufs 4'!$AS$5)&gt;0,'Oeufs 4'!$AS$5,"")</f>
        <v/>
      </c>
      <c r="P21" s="75" t="str">
        <f>IF(COUNTA('Oeufs 4'!$AS$6)&gt;0,'Oeufs 4'!$AS$6,"")</f>
        <v/>
      </c>
      <c r="Q21" s="78" t="str">
        <f>IF(COUNTBLANK(N21)=0,'Oeufs 4'!$AS$9,"")</f>
        <v/>
      </c>
      <c r="R21" s="75" t="str">
        <f>IF(COUNTA('Oeufs 4'!$AS$7)&gt;0,'Oeufs 4'!$AS$7,"")</f>
        <v/>
      </c>
      <c r="S21" s="136" t="str">
        <f>IF(COUNTA('Oeufs 4'!$AS$8)&gt;0,'Oeufs 4'!$AS$8,"")</f>
        <v/>
      </c>
      <c r="T21" s="139" t="str">
        <f>IF(COUNTA('Oeufs 4'!$S$111)&gt;0,'Oeufs 4'!$S$111,"")</f>
        <v/>
      </c>
    </row>
    <row r="22" spans="1:20" ht="15" x14ac:dyDescent="0.2">
      <c r="A22" s="61" t="str">
        <f>IF(COUNTA(Sites!$G$2)&gt;0,Sites!$G$2,"")</f>
        <v/>
      </c>
      <c r="B22" s="62" t="str">
        <f>IF(COUNTA(Sites!$G$3)&gt;0,Sites!$G$3,"")</f>
        <v/>
      </c>
      <c r="C22" s="62" t="str">
        <f>IF(COUNTA(Sites!$G$4)&gt;0,Sites!$G$4,"")</f>
        <v/>
      </c>
      <c r="D22" s="63" t="str">
        <f>IF(COUNTA(Sites!$G$8)&gt;0,Sites!$G$8,"")</f>
        <v/>
      </c>
      <c r="E22" s="63" t="str">
        <f>IF(COUNTA(Sites!$G$12)&gt;0,Sites!$G$12,"")</f>
        <v/>
      </c>
      <c r="F22" s="63" t="str">
        <f>IF(COUNTA(Sites!$G$13)&gt;0,Sites!$G$13,"")</f>
        <v/>
      </c>
      <c r="G22" s="63" t="str">
        <f>IF(COUNTA(Sites!$G$14)&gt;0,Sites!$G$14,"")</f>
        <v/>
      </c>
      <c r="H22" s="63" t="str">
        <f>IF(COUNTA('Oeufs 1er dépistage'!$W$9)&gt;0,'Oeufs 1er dépistage'!$W$9,"")</f>
        <v/>
      </c>
      <c r="I22" s="63" t="str">
        <f>IF(COUNTA('Oeufs 1er dépistage'!$Z$9)&gt;0,'Oeufs 1er dépistage'!$Z$9,"")</f>
        <v/>
      </c>
      <c r="J22" s="63" t="str">
        <f>IF(COUNTA('Oeufs 1er dépistage'!$W$6)&gt;0,'Oeufs 1er dépistage'!$W$6,"")</f>
        <v/>
      </c>
      <c r="K22" s="64" t="str">
        <f>IF(COUNTBLANK(L22)=0,"Dépistage 1","")</f>
        <v/>
      </c>
      <c r="L22" s="65" t="str">
        <f>IF(COUNTA('Oeufs 1er dépistage'!$W$7)&gt;0,'Oeufs 1er dépistage'!$W$7,"")</f>
        <v/>
      </c>
      <c r="M22" s="66" t="str">
        <f>IF(COUNTA('Oeufs 1er dépistage'!$W$8)&gt;0,'Oeufs 1er dépistage'!$W$8,"")</f>
        <v/>
      </c>
      <c r="N22" s="66" t="str">
        <f>IF(COUNTA('Oeufs 1er dépistage'!$W$11:$W$110)&gt;0,COUNTA('Oeufs 1er dépistage'!$W$11:$W$110),"")</f>
        <v/>
      </c>
      <c r="O22" s="63" t="str">
        <f>IF(COUNTA('Oeufs 1er dépistage'!$AT$5)&gt;0,'Oeufs 1er dépistage'!$AT$5,"")</f>
        <v/>
      </c>
      <c r="P22" s="63" t="str">
        <f>IF(COUNTA('Oeufs 1er dépistage'!$AT$6)&gt;0,'Oeufs 1er dépistage'!$AT$6,"")</f>
        <v/>
      </c>
      <c r="Q22" s="66" t="str">
        <f>IF(COUNTBLANK(N22)=0,'Oeufs 1er dépistage'!$AT$9,"")</f>
        <v/>
      </c>
      <c r="R22" s="63" t="str">
        <f>IF(COUNTA('Oeufs 1er dépistage'!$AT$7)&gt;0,'Oeufs 1er dépistage'!$AT$7,"")</f>
        <v/>
      </c>
      <c r="S22" s="134" t="str">
        <f>IF(COUNTA('Oeufs 1er dépistage'!$AT$8)&gt;0,'Oeufs 1er dépistage'!$AT$8,"")</f>
        <v/>
      </c>
      <c r="T22" s="137" t="str">
        <f>IF(COUNTA('Oeufs 1er dépistage'!$W$111)&gt;0,'Oeufs 1er dépistage'!$W$111,"")</f>
        <v/>
      </c>
    </row>
    <row r="23" spans="1:20" ht="15" x14ac:dyDescent="0.2">
      <c r="A23" s="67" t="str">
        <f>IF(COUNTA(Sites!$G$2)&gt;0,Sites!$G$2,"")</f>
        <v/>
      </c>
      <c r="B23" s="68" t="str">
        <f>IF(COUNTA(Sites!$G$3)&gt;0,Sites!$G$3,"")</f>
        <v/>
      </c>
      <c r="C23" s="68" t="str">
        <f>IF(COUNTA(Sites!$G$4)&gt;0,Sites!$G$4,"")</f>
        <v/>
      </c>
      <c r="D23" s="69" t="str">
        <f>IF(COUNTA(Sites!$G$8)&gt;0,Sites!$G$8,"")</f>
        <v/>
      </c>
      <c r="E23" s="69" t="str">
        <f>IF(COUNTA(Sites!$G$12)&gt;0,Sites!$G$12,"")</f>
        <v/>
      </c>
      <c r="F23" s="69" t="str">
        <f>IF(COUNTA(Sites!$G$13)&gt;0,Sites!$G$13,"")</f>
        <v/>
      </c>
      <c r="G23" s="69" t="str">
        <f>IF(COUNTA(Sites!$G$14)&gt;0,Sites!$G$14,"")</f>
        <v/>
      </c>
      <c r="H23" s="69" t="str">
        <f>IF(COUNTA('Oeufs 2e dépistage'!$W$9)&gt;0,'Oeufs 2e dépistage'!$W$9,"")</f>
        <v/>
      </c>
      <c r="I23" s="69" t="str">
        <f>IF(COUNTA('Oeufs 2e dépistage'!$Z$9)&gt;0,'Oeufs 2e dépistage'!$Z$9,"")</f>
        <v/>
      </c>
      <c r="J23" s="69" t="str">
        <f>IF(COUNTA('Oeufs 2e dépistage'!$W$6)&gt;0,'Oeufs 2e dépistage'!$W$6,"")</f>
        <v/>
      </c>
      <c r="K23" s="70" t="str">
        <f>IF(COUNTBLANK(L23)=0,"Dépistage 2","")</f>
        <v/>
      </c>
      <c r="L23" s="71" t="str">
        <f>IF(COUNTA('Oeufs 2e dépistage'!$W$7)&gt;0,'Oeufs 2e dépistage'!$W$7,"")</f>
        <v/>
      </c>
      <c r="M23" s="72" t="str">
        <f>IF(COUNTA('Oeufs 2e dépistage'!$W$8)&gt;0,'Oeufs 2e dépistage'!$W$8,"")</f>
        <v/>
      </c>
      <c r="N23" s="72" t="str">
        <f>IF(COUNTA('Oeufs 2e dépistage'!$W$11:$W$110)&gt;0,COUNTA('Oeufs 2e dépistage'!$W$11:$W$110),"")</f>
        <v/>
      </c>
      <c r="O23" s="69" t="str">
        <f>IF(COUNTA('Oeufs 2e dépistage'!$AT$5)&gt;0,'Oeufs 2e dépistage'!$AT$5,"")</f>
        <v/>
      </c>
      <c r="P23" s="69" t="str">
        <f>IF(COUNTA('Oeufs 2e dépistage'!$AT$6)&gt;0,'Oeufs 2e dépistage'!$AT$6,"")</f>
        <v/>
      </c>
      <c r="Q23" s="72" t="str">
        <f>IF(COUNTBLANK(N23)=0,'Oeufs 2e dépistage'!$AT$9,"")</f>
        <v/>
      </c>
      <c r="R23" s="69" t="str">
        <f>IF(COUNTA('Oeufs 2e dépistage'!$AT$7)&gt;0,'Oeufs 2e dépistage'!$AT$7,"")</f>
        <v/>
      </c>
      <c r="S23" s="135" t="str">
        <f>IF(COUNTA('Oeufs 2e dépistage'!$AT$8)&gt;0,'Oeufs 2e dépistage'!$AT$8,"")</f>
        <v/>
      </c>
      <c r="T23" s="138" t="str">
        <f>IF(COUNTA('Oeufs 2e dépistage'!$W$111)&gt;0,'Oeufs 2e dépistage'!$W$111,"")</f>
        <v/>
      </c>
    </row>
    <row r="24" spans="1:20" ht="15" x14ac:dyDescent="0.2">
      <c r="A24" s="67" t="str">
        <f>IF(COUNTA(Sites!$G$2)&gt;0,Sites!$G$2,"")</f>
        <v/>
      </c>
      <c r="B24" s="68" t="str">
        <f>IF(COUNTA(Sites!$G$3)&gt;0,Sites!$G$3,"")</f>
        <v/>
      </c>
      <c r="C24" s="68" t="str">
        <f>IF(COUNTA(Sites!$G$4)&gt;0,Sites!$G$4,"")</f>
        <v/>
      </c>
      <c r="D24" s="69" t="str">
        <f>IF(COUNTA(Sites!$G$8)&gt;0,Sites!$G$8,"")</f>
        <v/>
      </c>
      <c r="E24" s="69" t="str">
        <f>IF(COUNTA(Sites!$G$12)&gt;0,Sites!$G$12,"")</f>
        <v/>
      </c>
      <c r="F24" s="69" t="str">
        <f>IF(COUNTA(Sites!$G$13)&gt;0,Sites!$G$13,"")</f>
        <v/>
      </c>
      <c r="G24" s="69" t="str">
        <f>IF(COUNTA(Sites!$G$14)&gt;0,Sites!$G$14,"")</f>
        <v/>
      </c>
      <c r="H24" s="69" t="str">
        <f>IF(COUNTA('Oeufs 3e dépistage'!$W$9)&gt;0,'Oeufs 3e dépistage'!$W$9,"")</f>
        <v/>
      </c>
      <c r="I24" s="69" t="str">
        <f>IF(COUNTA('Oeufs 3e dépistage'!$Z$9)&gt;0,'Oeufs 3e dépistage'!$Z$9,"")</f>
        <v/>
      </c>
      <c r="J24" s="69" t="str">
        <f>IF(COUNTA('Oeufs 3e dépistage'!$W$6)&gt;0,'Oeufs 3e dépistage'!$W$6,"")</f>
        <v/>
      </c>
      <c r="K24" s="70" t="str">
        <f>IF(COUNTBLANK(L24)=0,"Dépistage 3","")</f>
        <v/>
      </c>
      <c r="L24" s="71" t="str">
        <f>IF(COUNTA('Oeufs 3e dépistage'!$W$7)&gt;0,'Oeufs 3e dépistage'!$W$7,"")</f>
        <v/>
      </c>
      <c r="M24" s="72" t="str">
        <f>IF(COUNTA('Oeufs 3e dépistage'!$W$8)&gt;0,'Oeufs 3e dépistage'!$W$8,"")</f>
        <v/>
      </c>
      <c r="N24" s="72" t="str">
        <f>IF(COUNTA('Oeufs 3e dépistage'!$W$11:$W$110)&gt;0,COUNTA('Oeufs 3e dépistage'!$W$11:$W$110),"")</f>
        <v/>
      </c>
      <c r="O24" s="69" t="str">
        <f>IF(COUNTA('Oeufs 3e dépistage'!$AT$5)&gt;0,'Oeufs 3e dépistage'!$AT$5,"")</f>
        <v/>
      </c>
      <c r="P24" s="69" t="str">
        <f>IF(COUNTA('Oeufs 3e dépistage'!$AT$6)&gt;0,'Oeufs 3e dépistage'!$AT$6,"")</f>
        <v/>
      </c>
      <c r="Q24" s="72" t="str">
        <f>IF(COUNTBLANK(N24)=0,'Oeufs 3e dépistage'!$AT$9,"")</f>
        <v/>
      </c>
      <c r="R24" s="69" t="str">
        <f>IF(COUNTA('Oeufs 3e dépistage'!$AT$7)&gt;0,'Oeufs 3e dépistage'!$AT$7,"")</f>
        <v/>
      </c>
      <c r="S24" s="135" t="str">
        <f>IF(COUNTA('Oeufs 3e dépistage'!$AT$8)&gt;0,'Oeufs 3e dépistage'!$AT$8,"")</f>
        <v/>
      </c>
      <c r="T24" s="138" t="str">
        <f>IF(COUNTA('Oeufs 3e dépistage'!$W$111)&gt;0,'Oeufs 3e dépistage'!$W$111,"")</f>
        <v/>
      </c>
    </row>
    <row r="25" spans="1:20" ht="15.75" thickBot="1" x14ac:dyDescent="0.25">
      <c r="A25" s="73" t="str">
        <f>IF(COUNTA(Sites!$G$2)&gt;0,Sites!$G$2,"")</f>
        <v/>
      </c>
      <c r="B25" s="74" t="str">
        <f>IF(COUNTA(Sites!$G$3)&gt;0,Sites!$G$3,"")</f>
        <v/>
      </c>
      <c r="C25" s="74" t="str">
        <f>IF(COUNTA(Sites!$G$4)&gt;0,Sites!$G$4,"")</f>
        <v/>
      </c>
      <c r="D25" s="75" t="str">
        <f>IF(COUNTA(Sites!$G$8)&gt;0,Sites!$G$8,"")</f>
        <v/>
      </c>
      <c r="E25" s="75" t="str">
        <f>IF(COUNTA(Sites!$G$12)&gt;0,Sites!$G$12,"")</f>
        <v/>
      </c>
      <c r="F25" s="75" t="str">
        <f>IF(COUNTA(Sites!$G$13)&gt;0,Sites!$G$13,"")</f>
        <v/>
      </c>
      <c r="G25" s="75" t="str">
        <f>IF(COUNTA(Sites!$G$14)&gt;0,Sites!$G$14,"")</f>
        <v/>
      </c>
      <c r="H25" s="75" t="str">
        <f>IF(COUNTA('Oeufs 4'!$W$9)&gt;0,'Oeufs 4'!$W$9,"")</f>
        <v/>
      </c>
      <c r="I25" s="75" t="str">
        <f>IF(COUNTA('Oeufs 4'!$Z$9)&gt;0,'Oeufs 4'!$Z$9,"")</f>
        <v/>
      </c>
      <c r="J25" s="75" t="str">
        <f>IF(COUNTA('Oeufs 4'!$W$6)&gt;0,'Oeufs 4'!$W$6,"")</f>
        <v/>
      </c>
      <c r="K25" s="76" t="str">
        <f>IF(COUNTBLANK(L25)=0,"Dépistage 4","")</f>
        <v/>
      </c>
      <c r="L25" s="77" t="str">
        <f>IF(COUNTA('Oeufs 4'!$W$7)&gt;0,'Oeufs 4'!$W$7,"")</f>
        <v/>
      </c>
      <c r="M25" s="78" t="str">
        <f>IF(COUNTA('Oeufs 4'!$W$8)&gt;0,'Oeufs 4'!$W$8,"")</f>
        <v/>
      </c>
      <c r="N25" s="78" t="str">
        <f>IF(COUNTA('Oeufs 4'!$W$11:$W$110)&gt;0,COUNTA('Oeufs 4'!$W$11:$W$110),"")</f>
        <v/>
      </c>
      <c r="O25" s="75" t="str">
        <f>IF(COUNTA('Oeufs 4'!$AT$5)&gt;0,'Oeufs 4'!$AT$5,"")</f>
        <v/>
      </c>
      <c r="P25" s="75" t="str">
        <f>IF(COUNTA('Oeufs 4'!$AT$6)&gt;0,'Oeufs 4'!$AT$6,"")</f>
        <v/>
      </c>
      <c r="Q25" s="78" t="str">
        <f>IF(COUNTBLANK(N25)=0,'Oeufs 4'!$AT$9,"")</f>
        <v/>
      </c>
      <c r="R25" s="75" t="str">
        <f>IF(COUNTA('Oeufs 4'!$AT$7)&gt;0,'Oeufs 4'!$AT$7,"")</f>
        <v/>
      </c>
      <c r="S25" s="136" t="str">
        <f>IF(COUNTA('Oeufs 4'!$AT$8)&gt;0,'Oeufs 4'!$AT$8,"")</f>
        <v/>
      </c>
      <c r="T25" s="139" t="str">
        <f>IF(COUNTA('Oeufs 4'!$W$111)&gt;0,'Oeufs 4'!$W$111,"")</f>
        <v/>
      </c>
    </row>
    <row r="26" spans="1:20" ht="15" x14ac:dyDescent="0.2">
      <c r="A26" s="61" t="str">
        <f>IF(COUNTA(Sites!$H$2)&gt;0,Sites!$H$2,"")</f>
        <v/>
      </c>
      <c r="B26" s="62" t="str">
        <f>IF(COUNTA(Sites!$H$3)&gt;0,Sites!$H$3,"")</f>
        <v/>
      </c>
      <c r="C26" s="62" t="str">
        <f>IF(COUNTA(Sites!$H$4)&gt;0,Sites!$H$4,"")</f>
        <v/>
      </c>
      <c r="D26" s="63" t="str">
        <f>IF(COUNTA(Sites!$H$8)&gt;0,Sites!$H$8,"")</f>
        <v/>
      </c>
      <c r="E26" s="63" t="str">
        <f>IF(COUNTA(Sites!$H$12)&gt;0,Sites!$H$12,"")</f>
        <v/>
      </c>
      <c r="F26" s="63" t="str">
        <f>IF(COUNTA(Sites!$H$13)&gt;0,Sites!$H$13,"")</f>
        <v/>
      </c>
      <c r="G26" s="63" t="str">
        <f>IF(COUNTA(Sites!$H$14)&gt;0,Sites!$H$14,"")</f>
        <v/>
      </c>
      <c r="H26" s="63" t="str">
        <f>IF(COUNTA('Oeufs 1er dépistage'!$AA$9)&gt;0,'Oeufs 1er dépistage'!$AA$9,"")</f>
        <v/>
      </c>
      <c r="I26" s="63" t="str">
        <f>IF(COUNTA('Oeufs 1er dépistage'!$AD$9)&gt;0,'Oeufs 1er dépistage'!$AD$9,"")</f>
        <v/>
      </c>
      <c r="J26" s="63" t="str">
        <f>IF(COUNTA('Oeufs 1er dépistage'!$AA$6)&gt;0,'Oeufs 1er dépistage'!$AA$6,"")</f>
        <v/>
      </c>
      <c r="K26" s="64" t="str">
        <f>IF(COUNTBLANK(L26)=0,"Dépistage 1","")</f>
        <v/>
      </c>
      <c r="L26" s="65" t="str">
        <f>IF(COUNTA('Oeufs 1er dépistage'!$AA$7)&gt;0,'Oeufs 1er dépistage'!$AA$7,"")</f>
        <v/>
      </c>
      <c r="M26" s="66" t="str">
        <f>IF(COUNTA('Oeufs 1er dépistage'!$AA$8)&gt;0,'Oeufs 1er dépistage'!$AA$8,"")</f>
        <v/>
      </c>
      <c r="N26" s="66" t="str">
        <f>IF(COUNTA('Oeufs 1er dépistage'!$AA$11:$AA$110)&gt;0,COUNTA('Oeufs 1er dépistage'!$AA$11:$AA$110),"")</f>
        <v/>
      </c>
      <c r="O26" s="63" t="str">
        <f>IF(COUNTA('Oeufs 1er dépistage'!$AU$5)&gt;0,'Oeufs 1er dépistage'!$AU$5,"")</f>
        <v/>
      </c>
      <c r="P26" s="63" t="str">
        <f>IF(COUNTA('Oeufs 1er dépistage'!$AU$6)&gt;0,'Oeufs 1er dépistage'!$AU$6,"")</f>
        <v/>
      </c>
      <c r="Q26" s="66" t="str">
        <f>IF(COUNTBLANK(N26)=0,'Oeufs 1er dépistage'!$AU$9,"")</f>
        <v/>
      </c>
      <c r="R26" s="63" t="str">
        <f>IF(COUNTA('Oeufs 1er dépistage'!$AU$7)&gt;0,'Oeufs 1er dépistage'!$AU$7,"")</f>
        <v/>
      </c>
      <c r="S26" s="134" t="str">
        <f>IF(COUNTA('Oeufs 1er dépistage'!$AU$8)&gt;0,'Oeufs 1er dépistage'!$AU$8,"")</f>
        <v/>
      </c>
      <c r="T26" s="137" t="str">
        <f>IF(COUNTA('Oeufs 1er dépistage'!$AA$111)&gt;0,'Oeufs 1er dépistage'!$AA$111,"")</f>
        <v/>
      </c>
    </row>
    <row r="27" spans="1:20" ht="15" x14ac:dyDescent="0.2">
      <c r="A27" s="67" t="str">
        <f>IF(COUNTA(Sites!$H$2)&gt;0,Sites!$H$2,"")</f>
        <v/>
      </c>
      <c r="B27" s="68" t="str">
        <f>IF(COUNTA(Sites!$H$3)&gt;0,Sites!$H$3,"")</f>
        <v/>
      </c>
      <c r="C27" s="68" t="str">
        <f>IF(COUNTA(Sites!$H$4)&gt;0,Sites!$H$4,"")</f>
        <v/>
      </c>
      <c r="D27" s="69" t="str">
        <f>IF(COUNTA(Sites!$H$8)&gt;0,Sites!$H$8,"")</f>
        <v/>
      </c>
      <c r="E27" s="69" t="str">
        <f>IF(COUNTA(Sites!$H$12)&gt;0,Sites!$H$12,"")</f>
        <v/>
      </c>
      <c r="F27" s="69" t="str">
        <f>IF(COUNTA(Sites!$H$13)&gt;0,Sites!$H$13,"")</f>
        <v/>
      </c>
      <c r="G27" s="69" t="str">
        <f>IF(COUNTA(Sites!$H$14)&gt;0,Sites!$H$14,"")</f>
        <v/>
      </c>
      <c r="H27" s="69" t="str">
        <f>IF(COUNTA('Oeufs 2e dépistage'!$AA$9)&gt;0,'Oeufs 2e dépistage'!$AA$9,"")</f>
        <v/>
      </c>
      <c r="I27" s="69" t="str">
        <f>IF(COUNTA('Oeufs 2e dépistage'!$AD$9)&gt;0,'Oeufs 2e dépistage'!$AD$9,"")</f>
        <v/>
      </c>
      <c r="J27" s="69" t="str">
        <f>IF(COUNTA('Oeufs 2e dépistage'!$AA$6)&gt;0,'Oeufs 2e dépistage'!$AA$6,"")</f>
        <v/>
      </c>
      <c r="K27" s="70" t="str">
        <f>IF(COUNTBLANK(L27)=0,"Dépistage 2","")</f>
        <v/>
      </c>
      <c r="L27" s="71" t="str">
        <f>IF(COUNTA('Oeufs 2e dépistage'!$AA$7)&gt;0,'Oeufs 2e dépistage'!$AA$7,"")</f>
        <v/>
      </c>
      <c r="M27" s="72" t="str">
        <f>IF(COUNTA('Oeufs 2e dépistage'!$AA$8)&gt;0,'Oeufs 2e dépistage'!$AA$8,"")</f>
        <v/>
      </c>
      <c r="N27" s="72" t="str">
        <f>IF(COUNTA('Oeufs 2e dépistage'!$AA$11:$AA$110)&gt;0,COUNTA('Oeufs 2e dépistage'!$AA$11:$AA$110),"")</f>
        <v/>
      </c>
      <c r="O27" s="69" t="str">
        <f>IF(COUNTA('Oeufs 2e dépistage'!$AU$5)&gt;0,'Oeufs 2e dépistage'!$AU$5,"")</f>
        <v/>
      </c>
      <c r="P27" s="69" t="str">
        <f>IF(COUNTA('Oeufs 2e dépistage'!$AU$6)&gt;0,'Oeufs 2e dépistage'!$AU$6,"")</f>
        <v/>
      </c>
      <c r="Q27" s="72" t="str">
        <f>IF(COUNTBLANK(N27)=0,'Oeufs 2e dépistage'!$AU$9,"")</f>
        <v/>
      </c>
      <c r="R27" s="69" t="str">
        <f>IF(COUNTA('Oeufs 2e dépistage'!$AU$7)&gt;0,'Oeufs 2e dépistage'!$AU$7,"")</f>
        <v/>
      </c>
      <c r="S27" s="135" t="str">
        <f>IF(COUNTA('Oeufs 2e dépistage'!$AU$8)&gt;0,'Oeufs 2e dépistage'!$AU$8,"")</f>
        <v/>
      </c>
      <c r="T27" s="138" t="str">
        <f>IF(COUNTA('Oeufs 2e dépistage'!$AA$111)&gt;0,'Oeufs 2e dépistage'!$AA$111,"")</f>
        <v/>
      </c>
    </row>
    <row r="28" spans="1:20" ht="15" x14ac:dyDescent="0.2">
      <c r="A28" s="67" t="str">
        <f>IF(COUNTA(Sites!$H$2)&gt;0,Sites!$H$2,"")</f>
        <v/>
      </c>
      <c r="B28" s="68" t="str">
        <f>IF(COUNTA(Sites!$H$3)&gt;0,Sites!$H$3,"")</f>
        <v/>
      </c>
      <c r="C28" s="68" t="str">
        <f>IF(COUNTA(Sites!$H$4)&gt;0,Sites!$H$4,"")</f>
        <v/>
      </c>
      <c r="D28" s="69" t="str">
        <f>IF(COUNTA(Sites!$H$8)&gt;0,Sites!$H$8,"")</f>
        <v/>
      </c>
      <c r="E28" s="69" t="str">
        <f>IF(COUNTA(Sites!$H$12)&gt;0,Sites!$H$12,"")</f>
        <v/>
      </c>
      <c r="F28" s="69" t="str">
        <f>IF(COUNTA(Sites!$H$13)&gt;0,Sites!$H$13,"")</f>
        <v/>
      </c>
      <c r="G28" s="69" t="str">
        <f>IF(COUNTA(Sites!$H$14)&gt;0,Sites!$H$14,"")</f>
        <v/>
      </c>
      <c r="H28" s="69" t="str">
        <f>IF(COUNTA('Oeufs 3e dépistage'!$AA$9)&gt;0,'Oeufs 3e dépistage'!$AA$9,"")</f>
        <v/>
      </c>
      <c r="I28" s="69" t="str">
        <f>IF(COUNTA('Oeufs 3e dépistage'!$AD$9)&gt;0,'Oeufs 3e dépistage'!$AD$9,"")</f>
        <v/>
      </c>
      <c r="J28" s="69" t="str">
        <f>IF(COUNTA('Oeufs 3e dépistage'!$AA$6)&gt;0,'Oeufs 3e dépistage'!$AA$6,"")</f>
        <v/>
      </c>
      <c r="K28" s="70" t="str">
        <f>IF(COUNTBLANK(L28)=0,"Dépistage 3","")</f>
        <v/>
      </c>
      <c r="L28" s="71" t="str">
        <f>IF(COUNTA('Oeufs 3e dépistage'!$AA$7)&gt;0,'Oeufs 3e dépistage'!$AA$7,"")</f>
        <v/>
      </c>
      <c r="M28" s="72" t="str">
        <f>IF(COUNTA('Oeufs 3e dépistage'!$AA$8)&gt;0,'Oeufs 3e dépistage'!$AA$8,"")</f>
        <v/>
      </c>
      <c r="N28" s="72" t="str">
        <f>IF(COUNTA('Oeufs 3e dépistage'!$AA$11:$AA$110)&gt;0,COUNTA('Oeufs 3e dépistage'!$AA$11:$AA$110),"")</f>
        <v/>
      </c>
      <c r="O28" s="69" t="str">
        <f>IF(COUNTA('Oeufs 3e dépistage'!$AU$5)&gt;0,'Oeufs 3e dépistage'!$AU$5,"")</f>
        <v/>
      </c>
      <c r="P28" s="69" t="str">
        <f>IF(COUNTA('Oeufs 3e dépistage'!$AU$6)&gt;0,'Oeufs 3e dépistage'!$AU$6,"")</f>
        <v/>
      </c>
      <c r="Q28" s="72" t="str">
        <f>IF(COUNTBLANK(N28)=0,'Oeufs 3e dépistage'!$AU$9,"")</f>
        <v/>
      </c>
      <c r="R28" s="69" t="str">
        <f>IF(COUNTA('Oeufs 3e dépistage'!$AU$7)&gt;0,'Oeufs 3e dépistage'!$AU$7,"")</f>
        <v/>
      </c>
      <c r="S28" s="135" t="str">
        <f>IF(COUNTA('Oeufs 3e dépistage'!$AU$8)&gt;0,'Oeufs 3e dépistage'!$AU$8,"")</f>
        <v/>
      </c>
      <c r="T28" s="138" t="str">
        <f>IF(COUNTA('Oeufs 3e dépistage'!$AA$111)&gt;0,'Oeufs 3e dépistage'!$AA$111,"")</f>
        <v/>
      </c>
    </row>
    <row r="29" spans="1:20" ht="15.75" thickBot="1" x14ac:dyDescent="0.25">
      <c r="A29" s="73" t="str">
        <f>IF(COUNTA(Sites!$H$2)&gt;0,Sites!$H$2,"")</f>
        <v/>
      </c>
      <c r="B29" s="74" t="str">
        <f>IF(COUNTA(Sites!$H$3)&gt;0,Sites!$H$3,"")</f>
        <v/>
      </c>
      <c r="C29" s="74" t="str">
        <f>IF(COUNTA(Sites!$H$4)&gt;0,Sites!$H$4,"")</f>
        <v/>
      </c>
      <c r="D29" s="75" t="str">
        <f>IF(COUNTA(Sites!$H$8)&gt;0,Sites!$H$8,"")</f>
        <v/>
      </c>
      <c r="E29" s="75" t="str">
        <f>IF(COUNTA(Sites!$H$12)&gt;0,Sites!$H$12,"")</f>
        <v/>
      </c>
      <c r="F29" s="75" t="str">
        <f>IF(COUNTA(Sites!$H$13)&gt;0,Sites!$H$13,"")</f>
        <v/>
      </c>
      <c r="G29" s="75" t="str">
        <f>IF(COUNTA(Sites!$H$14)&gt;0,Sites!$H$14,"")</f>
        <v/>
      </c>
      <c r="H29" s="75" t="str">
        <f>IF(COUNTA('Oeufs 4'!$AA$9)&gt;0,'Oeufs 4'!$AA$9,"")</f>
        <v/>
      </c>
      <c r="I29" s="75" t="str">
        <f>IF(COUNTA('Oeufs 4'!$AD$9)&gt;0,'Oeufs 4'!$AD$9,"")</f>
        <v/>
      </c>
      <c r="J29" s="75" t="str">
        <f>IF(COUNTA('Oeufs 4'!$AA$6)&gt;0,'Oeufs 4'!$AA$6,"")</f>
        <v/>
      </c>
      <c r="K29" s="76" t="str">
        <f>IF(COUNTBLANK(L29)=0,"Dépistage 4","")</f>
        <v/>
      </c>
      <c r="L29" s="77" t="str">
        <f>IF(COUNTA('Oeufs 4'!$AA$7)&gt;0,'Oeufs 4'!$AA$7,"")</f>
        <v/>
      </c>
      <c r="M29" s="78" t="str">
        <f>IF(COUNTA('Oeufs 4'!$AA$8)&gt;0,'Oeufs 4'!$AA$8,"")</f>
        <v/>
      </c>
      <c r="N29" s="78" t="str">
        <f>IF(COUNTA('Oeufs 4'!$AA$11:$AA$110)&gt;0,COUNTA('Oeufs 4'!$AA$11:$AA$110),"")</f>
        <v/>
      </c>
      <c r="O29" s="75" t="str">
        <f>IF(COUNTA('Oeufs 4'!$AU$5)&gt;0,'Oeufs 4'!$AU$5,"")</f>
        <v/>
      </c>
      <c r="P29" s="75" t="str">
        <f>IF(COUNTA('Oeufs 4'!$AU$6)&gt;0,'Oeufs 4'!$AU$6,"")</f>
        <v/>
      </c>
      <c r="Q29" s="78" t="str">
        <f>IF(COUNTBLANK(N29)=0,'Oeufs 4'!$AU$9,"")</f>
        <v/>
      </c>
      <c r="R29" s="75" t="str">
        <f>IF(COUNTA('Oeufs 4'!$AU$7)&gt;0,'Oeufs 4'!$AU$7,"")</f>
        <v/>
      </c>
      <c r="S29" s="136" t="str">
        <f>IF(COUNTA('Oeufs 4'!$AU$8)&gt;0,'Oeufs 4'!$AU$8,"")</f>
        <v/>
      </c>
      <c r="T29" s="139" t="str">
        <f>IF(COUNTA('Oeufs 4'!$AA$111)&gt;0,'Oeufs 4'!$AA$111,"")</f>
        <v/>
      </c>
    </row>
  </sheetData>
  <sheetProtection autoFilter="0"/>
  <conditionalFormatting sqref="A2:H2 A3:G5 J2:S2">
    <cfRule type="containsBlanks" dxfId="233" priority="267">
      <formula>LEN(TRIM(A2))=0</formula>
    </cfRule>
  </conditionalFormatting>
  <conditionalFormatting sqref="S2">
    <cfRule type="cellIs" dxfId="232" priority="270" operator="greaterThanOrEqual">
      <formula>0.05</formula>
    </cfRule>
  </conditionalFormatting>
  <conditionalFormatting sqref="I6">
    <cfRule type="containsBlanks" dxfId="231" priority="210">
      <formula>LEN(TRIM(I6))=0</formula>
    </cfRule>
  </conditionalFormatting>
  <conditionalFormatting sqref="H12 L12:M12 J12 O12:P12 R12:S12">
    <cfRule type="containsBlanks" dxfId="230" priority="233">
      <formula>LEN(TRIM(H12))=0</formula>
    </cfRule>
  </conditionalFormatting>
  <conditionalFormatting sqref="S11">
    <cfRule type="cellIs" dxfId="229" priority="236" operator="greaterThanOrEqual">
      <formula>0.05</formula>
    </cfRule>
  </conditionalFormatting>
  <conditionalFormatting sqref="S12">
    <cfRule type="cellIs" dxfId="228" priority="234" operator="greaterThanOrEqual">
      <formula>0.05</formula>
    </cfRule>
  </conditionalFormatting>
  <conditionalFormatting sqref="H3 J3:S3 N4">
    <cfRule type="containsBlanks" dxfId="227" priority="255">
      <formula>LEN(TRIM(H3))=0</formula>
    </cfRule>
  </conditionalFormatting>
  <conditionalFormatting sqref="S3">
    <cfRule type="cellIs" dxfId="226" priority="256" operator="greaterThanOrEqual">
      <formula>0.05</formula>
    </cfRule>
  </conditionalFormatting>
  <conditionalFormatting sqref="H4 J4:M4 O4:S4">
    <cfRule type="containsBlanks" dxfId="225" priority="253">
      <formula>LEN(TRIM(H4))=0</formula>
    </cfRule>
  </conditionalFormatting>
  <conditionalFormatting sqref="S4">
    <cfRule type="cellIs" dxfId="224" priority="254" operator="greaterThanOrEqual">
      <formula>0.05</formula>
    </cfRule>
  </conditionalFormatting>
  <conditionalFormatting sqref="H5 J5:S5">
    <cfRule type="containsBlanks" dxfId="223" priority="251">
      <formula>LEN(TRIM(H5))=0</formula>
    </cfRule>
  </conditionalFormatting>
  <conditionalFormatting sqref="S5">
    <cfRule type="cellIs" dxfId="222" priority="252" operator="greaterThanOrEqual">
      <formula>0.05</formula>
    </cfRule>
  </conditionalFormatting>
  <conditionalFormatting sqref="A6:H6 A7:G9 L6:M6 J6 O6:P6 R6:S6">
    <cfRule type="containsBlanks" dxfId="221" priority="249">
      <formula>LEN(TRIM(A6))=0</formula>
    </cfRule>
  </conditionalFormatting>
  <conditionalFormatting sqref="S6">
    <cfRule type="cellIs" dxfId="220" priority="250" operator="greaterThanOrEqual">
      <formula>0.05</formula>
    </cfRule>
  </conditionalFormatting>
  <conditionalFormatting sqref="H7 L7:M7 J7 O7:P7 R7:S7">
    <cfRule type="containsBlanks" dxfId="219" priority="247">
      <formula>LEN(TRIM(H7))=0</formula>
    </cfRule>
  </conditionalFormatting>
  <conditionalFormatting sqref="S7">
    <cfRule type="cellIs" dxfId="218" priority="248" operator="greaterThanOrEqual">
      <formula>0.05</formula>
    </cfRule>
  </conditionalFormatting>
  <conditionalFormatting sqref="H8 L8:M8 J8 O8:P8 R8:S8">
    <cfRule type="containsBlanks" dxfId="217" priority="245">
      <formula>LEN(TRIM(H8))=0</formula>
    </cfRule>
  </conditionalFormatting>
  <conditionalFormatting sqref="S8">
    <cfRule type="cellIs" dxfId="216" priority="246" operator="greaterThanOrEqual">
      <formula>0.05</formula>
    </cfRule>
  </conditionalFormatting>
  <conditionalFormatting sqref="H9 L9:M9 J9 O9:P9 R9:S9">
    <cfRule type="containsBlanks" dxfId="215" priority="243">
      <formula>LEN(TRIM(H9))=0</formula>
    </cfRule>
  </conditionalFormatting>
  <conditionalFormatting sqref="S9">
    <cfRule type="cellIs" dxfId="214" priority="244" operator="greaterThanOrEqual">
      <formula>0.05</formula>
    </cfRule>
  </conditionalFormatting>
  <conditionalFormatting sqref="A10:H10 A11:G13 L10:M10 J10 O10:P10 R10:S10">
    <cfRule type="containsBlanks" dxfId="213" priority="237">
      <formula>LEN(TRIM(A10))=0</formula>
    </cfRule>
  </conditionalFormatting>
  <conditionalFormatting sqref="S10">
    <cfRule type="cellIs" dxfId="212" priority="238" operator="greaterThanOrEqual">
      <formula>0.05</formula>
    </cfRule>
  </conditionalFormatting>
  <conditionalFormatting sqref="H11 L11:M11 J11 O11:P11 R11:S11">
    <cfRule type="containsBlanks" dxfId="211" priority="235">
      <formula>LEN(TRIM(H11))=0</formula>
    </cfRule>
  </conditionalFormatting>
  <conditionalFormatting sqref="S17">
    <cfRule type="cellIs" dxfId="210" priority="220" operator="greaterThanOrEqual">
      <formula>0.05</formula>
    </cfRule>
  </conditionalFormatting>
  <conditionalFormatting sqref="H13 L13:M13 J13 O13:P13 R13:S13">
    <cfRule type="containsBlanks" dxfId="209" priority="231">
      <formula>LEN(TRIM(H13))=0</formula>
    </cfRule>
  </conditionalFormatting>
  <conditionalFormatting sqref="S13">
    <cfRule type="cellIs" dxfId="208" priority="232" operator="greaterThanOrEqual">
      <formula>0.05</formula>
    </cfRule>
  </conditionalFormatting>
  <conditionalFormatting sqref="A14:H14 A15:G17 L14:M14 J14 O14:P14 R14:S14">
    <cfRule type="containsBlanks" dxfId="207" priority="225">
      <formula>LEN(TRIM(A14))=0</formula>
    </cfRule>
  </conditionalFormatting>
  <conditionalFormatting sqref="S14">
    <cfRule type="cellIs" dxfId="206" priority="226" operator="greaterThanOrEqual">
      <formula>0.05</formula>
    </cfRule>
  </conditionalFormatting>
  <conditionalFormatting sqref="H15 L15:M15 J15 O15:P15 R15:S15">
    <cfRule type="containsBlanks" dxfId="205" priority="223">
      <formula>LEN(TRIM(H15))=0</formula>
    </cfRule>
  </conditionalFormatting>
  <conditionalFormatting sqref="S15">
    <cfRule type="cellIs" dxfId="204" priority="224" operator="greaterThanOrEqual">
      <formula>0.05</formula>
    </cfRule>
  </conditionalFormatting>
  <conditionalFormatting sqref="H16 L16:M16 J16 O16:P16 R16:S16">
    <cfRule type="containsBlanks" dxfId="203" priority="221">
      <formula>LEN(TRIM(H16))=0</formula>
    </cfRule>
  </conditionalFormatting>
  <conditionalFormatting sqref="S16">
    <cfRule type="cellIs" dxfId="202" priority="222" operator="greaterThanOrEqual">
      <formula>0.05</formula>
    </cfRule>
  </conditionalFormatting>
  <conditionalFormatting sqref="H17 L17:M17 J17 O17:P17 R17:S17">
    <cfRule type="containsBlanks" dxfId="201" priority="219">
      <formula>LEN(TRIM(H17))=0</formula>
    </cfRule>
  </conditionalFormatting>
  <conditionalFormatting sqref="I2">
    <cfRule type="containsBlanks" dxfId="200" priority="214">
      <formula>LEN(TRIM(I2))=0</formula>
    </cfRule>
  </conditionalFormatting>
  <conditionalFormatting sqref="I3">
    <cfRule type="containsBlanks" dxfId="199" priority="213">
      <formula>LEN(TRIM(I3))=0</formula>
    </cfRule>
  </conditionalFormatting>
  <conditionalFormatting sqref="I4">
    <cfRule type="containsBlanks" dxfId="198" priority="212">
      <formula>LEN(TRIM(I4))=0</formula>
    </cfRule>
  </conditionalFormatting>
  <conditionalFormatting sqref="I5">
    <cfRule type="containsBlanks" dxfId="197" priority="211">
      <formula>LEN(TRIM(I5))=0</formula>
    </cfRule>
  </conditionalFormatting>
  <conditionalFormatting sqref="I7">
    <cfRule type="containsBlanks" dxfId="196" priority="209">
      <formula>LEN(TRIM(I7))=0</formula>
    </cfRule>
  </conditionalFormatting>
  <conditionalFormatting sqref="I8">
    <cfRule type="containsBlanks" dxfId="195" priority="208">
      <formula>LEN(TRIM(I8))=0</formula>
    </cfRule>
  </conditionalFormatting>
  <conditionalFormatting sqref="I9">
    <cfRule type="containsBlanks" dxfId="194" priority="207">
      <formula>LEN(TRIM(I9))=0</formula>
    </cfRule>
  </conditionalFormatting>
  <conditionalFormatting sqref="I10">
    <cfRule type="containsBlanks" dxfId="193" priority="206">
      <formula>LEN(TRIM(I10))=0</formula>
    </cfRule>
  </conditionalFormatting>
  <conditionalFormatting sqref="I11">
    <cfRule type="containsBlanks" dxfId="192" priority="205">
      <formula>LEN(TRIM(I11))=0</formula>
    </cfRule>
  </conditionalFormatting>
  <conditionalFormatting sqref="I12">
    <cfRule type="containsBlanks" dxfId="191" priority="204">
      <formula>LEN(TRIM(I12))=0</formula>
    </cfRule>
  </conditionalFormatting>
  <conditionalFormatting sqref="I13">
    <cfRule type="containsBlanks" dxfId="190" priority="203">
      <formula>LEN(TRIM(I13))=0</formula>
    </cfRule>
  </conditionalFormatting>
  <conditionalFormatting sqref="I14">
    <cfRule type="containsBlanks" dxfId="189" priority="202">
      <formula>LEN(TRIM(I14))=0</formula>
    </cfRule>
  </conditionalFormatting>
  <conditionalFormatting sqref="I15">
    <cfRule type="containsBlanks" dxfId="188" priority="201">
      <formula>LEN(TRIM(I15))=0</formula>
    </cfRule>
  </conditionalFormatting>
  <conditionalFormatting sqref="I16">
    <cfRule type="containsBlanks" dxfId="187" priority="200">
      <formula>LEN(TRIM(I16))=0</formula>
    </cfRule>
  </conditionalFormatting>
  <conditionalFormatting sqref="I17">
    <cfRule type="containsBlanks" dxfId="186" priority="199">
      <formula>LEN(TRIM(I17))=0</formula>
    </cfRule>
  </conditionalFormatting>
  <conditionalFormatting sqref="N6">
    <cfRule type="containsBlanks" dxfId="185" priority="198">
      <formula>LEN(TRIM(N6))=0</formula>
    </cfRule>
  </conditionalFormatting>
  <conditionalFormatting sqref="N7:N8">
    <cfRule type="containsBlanks" dxfId="184" priority="197">
      <formula>LEN(TRIM(N7))=0</formula>
    </cfRule>
  </conditionalFormatting>
  <conditionalFormatting sqref="N9">
    <cfRule type="containsBlanks" dxfId="183" priority="196">
      <formula>LEN(TRIM(N9))=0</formula>
    </cfRule>
  </conditionalFormatting>
  <conditionalFormatting sqref="N10">
    <cfRule type="containsBlanks" dxfId="182" priority="195">
      <formula>LEN(TRIM(N10))=0</formula>
    </cfRule>
  </conditionalFormatting>
  <conditionalFormatting sqref="N11:N12">
    <cfRule type="containsBlanks" dxfId="181" priority="194">
      <formula>LEN(TRIM(N11))=0</formula>
    </cfRule>
  </conditionalFormatting>
  <conditionalFormatting sqref="N13">
    <cfRule type="containsBlanks" dxfId="180" priority="193">
      <formula>LEN(TRIM(N13))=0</formula>
    </cfRule>
  </conditionalFormatting>
  <conditionalFormatting sqref="N14">
    <cfRule type="containsBlanks" dxfId="179" priority="192">
      <formula>LEN(TRIM(N14))=0</formula>
    </cfRule>
  </conditionalFormatting>
  <conditionalFormatting sqref="N15:N16">
    <cfRule type="containsBlanks" dxfId="178" priority="191">
      <formula>LEN(TRIM(N15))=0</formula>
    </cfRule>
  </conditionalFormatting>
  <conditionalFormatting sqref="N17">
    <cfRule type="containsBlanks" dxfId="177" priority="190">
      <formula>LEN(TRIM(N17))=0</formula>
    </cfRule>
  </conditionalFormatting>
  <conditionalFormatting sqref="S21">
    <cfRule type="cellIs" dxfId="176" priority="183" operator="greaterThanOrEqual">
      <formula>0.05</formula>
    </cfRule>
  </conditionalFormatting>
  <conditionalFormatting sqref="A18:H18 A19:G21 L18:M18 J18 O18:P18 R18:S18">
    <cfRule type="containsBlanks" dxfId="175" priority="188">
      <formula>LEN(TRIM(A18))=0</formula>
    </cfRule>
  </conditionalFormatting>
  <conditionalFormatting sqref="S18">
    <cfRule type="cellIs" dxfId="174" priority="189" operator="greaterThanOrEqual">
      <formula>0.05</formula>
    </cfRule>
  </conditionalFormatting>
  <conditionalFormatting sqref="H19 L19:M19 J19 O19:P19 R19:S19">
    <cfRule type="containsBlanks" dxfId="173" priority="186">
      <formula>LEN(TRIM(H19))=0</formula>
    </cfRule>
  </conditionalFormatting>
  <conditionalFormatting sqref="S19">
    <cfRule type="cellIs" dxfId="172" priority="187" operator="greaterThanOrEqual">
      <formula>0.05</formula>
    </cfRule>
  </conditionalFormatting>
  <conditionalFormatting sqref="H20 L20:M20 J20 O20:P20 R20:S20">
    <cfRule type="containsBlanks" dxfId="171" priority="184">
      <formula>LEN(TRIM(H20))=0</formula>
    </cfRule>
  </conditionalFormatting>
  <conditionalFormatting sqref="S20">
    <cfRule type="cellIs" dxfId="170" priority="185" operator="greaterThanOrEqual">
      <formula>0.05</formula>
    </cfRule>
  </conditionalFormatting>
  <conditionalFormatting sqref="H21 L21:M21 J21 O21:P21 R21:S21">
    <cfRule type="containsBlanks" dxfId="169" priority="182">
      <formula>LEN(TRIM(H21))=0</formula>
    </cfRule>
  </conditionalFormatting>
  <conditionalFormatting sqref="I18">
    <cfRule type="containsBlanks" dxfId="168" priority="177">
      <formula>LEN(TRIM(I18))=0</formula>
    </cfRule>
  </conditionalFormatting>
  <conditionalFormatting sqref="I19">
    <cfRule type="containsBlanks" dxfId="167" priority="176">
      <formula>LEN(TRIM(I19))=0</formula>
    </cfRule>
  </conditionalFormatting>
  <conditionalFormatting sqref="I20">
    <cfRule type="containsBlanks" dxfId="166" priority="175">
      <formula>LEN(TRIM(I20))=0</formula>
    </cfRule>
  </conditionalFormatting>
  <conditionalFormatting sqref="I21">
    <cfRule type="containsBlanks" dxfId="165" priority="174">
      <formula>LEN(TRIM(I21))=0</formula>
    </cfRule>
  </conditionalFormatting>
  <conditionalFormatting sqref="N18">
    <cfRule type="containsBlanks" dxfId="164" priority="173">
      <formula>LEN(TRIM(N18))=0</formula>
    </cfRule>
  </conditionalFormatting>
  <conditionalFormatting sqref="N19:N20">
    <cfRule type="containsBlanks" dxfId="163" priority="172">
      <formula>LEN(TRIM(N19))=0</formula>
    </cfRule>
  </conditionalFormatting>
  <conditionalFormatting sqref="N21">
    <cfRule type="containsBlanks" dxfId="162" priority="171">
      <formula>LEN(TRIM(N21))=0</formula>
    </cfRule>
  </conditionalFormatting>
  <conditionalFormatting sqref="S25">
    <cfRule type="cellIs" dxfId="161" priority="164" operator="greaterThanOrEqual">
      <formula>0.05</formula>
    </cfRule>
  </conditionalFormatting>
  <conditionalFormatting sqref="A22:H22 A23:G25 L22:M22 J22 O22:P22 R22:S22">
    <cfRule type="containsBlanks" dxfId="160" priority="169">
      <formula>LEN(TRIM(A22))=0</formula>
    </cfRule>
  </conditionalFormatting>
  <conditionalFormatting sqref="S22">
    <cfRule type="cellIs" dxfId="159" priority="170" operator="greaterThanOrEqual">
      <formula>0.05</formula>
    </cfRule>
  </conditionalFormatting>
  <conditionalFormatting sqref="H23 L23:M23 J23 O23:P23 R23:S23">
    <cfRule type="containsBlanks" dxfId="158" priority="167">
      <formula>LEN(TRIM(H23))=0</formula>
    </cfRule>
  </conditionalFormatting>
  <conditionalFormatting sqref="S23">
    <cfRule type="cellIs" dxfId="157" priority="168" operator="greaterThanOrEqual">
      <formula>0.05</formula>
    </cfRule>
  </conditionalFormatting>
  <conditionalFormatting sqref="H24 L24:M24 J24 O24:P24 R24:S24">
    <cfRule type="containsBlanks" dxfId="156" priority="165">
      <formula>LEN(TRIM(H24))=0</formula>
    </cfRule>
  </conditionalFormatting>
  <conditionalFormatting sqref="S24">
    <cfRule type="cellIs" dxfId="155" priority="166" operator="greaterThanOrEqual">
      <formula>0.05</formula>
    </cfRule>
  </conditionalFormatting>
  <conditionalFormatting sqref="H25 L25:M25 J25 O25:P25 R25:S25">
    <cfRule type="containsBlanks" dxfId="154" priority="163">
      <formula>LEN(TRIM(H25))=0</formula>
    </cfRule>
  </conditionalFormatting>
  <conditionalFormatting sqref="I22">
    <cfRule type="containsBlanks" dxfId="153" priority="158">
      <formula>LEN(TRIM(I22))=0</formula>
    </cfRule>
  </conditionalFormatting>
  <conditionalFormatting sqref="I23">
    <cfRule type="containsBlanks" dxfId="152" priority="157">
      <formula>LEN(TRIM(I23))=0</formula>
    </cfRule>
  </conditionalFormatting>
  <conditionalFormatting sqref="I24">
    <cfRule type="containsBlanks" dxfId="151" priority="156">
      <formula>LEN(TRIM(I24))=0</formula>
    </cfRule>
  </conditionalFormatting>
  <conditionalFormatting sqref="I25">
    <cfRule type="containsBlanks" dxfId="150" priority="155">
      <formula>LEN(TRIM(I25))=0</formula>
    </cfRule>
  </conditionalFormatting>
  <conditionalFormatting sqref="N22">
    <cfRule type="containsBlanks" dxfId="149" priority="154">
      <formula>LEN(TRIM(N22))=0</formula>
    </cfRule>
  </conditionalFormatting>
  <conditionalFormatting sqref="N23:N24">
    <cfRule type="containsBlanks" dxfId="148" priority="153">
      <formula>LEN(TRIM(N23))=0</formula>
    </cfRule>
  </conditionalFormatting>
  <conditionalFormatting sqref="N25">
    <cfRule type="containsBlanks" dxfId="147" priority="152">
      <formula>LEN(TRIM(N25))=0</formula>
    </cfRule>
  </conditionalFormatting>
  <conditionalFormatting sqref="S29">
    <cfRule type="cellIs" dxfId="146" priority="145" operator="greaterThanOrEqual">
      <formula>0.05</formula>
    </cfRule>
  </conditionalFormatting>
  <conditionalFormatting sqref="A26:H26 A27:G29 L26:M26 J26 O26:P26 R26:S26">
    <cfRule type="containsBlanks" dxfId="145" priority="150">
      <formula>LEN(TRIM(A26))=0</formula>
    </cfRule>
  </conditionalFormatting>
  <conditionalFormatting sqref="S26">
    <cfRule type="cellIs" dxfId="144" priority="151" operator="greaterThanOrEqual">
      <formula>0.05</formula>
    </cfRule>
  </conditionalFormatting>
  <conditionalFormatting sqref="H27 L27:M27 J27 O27:P27 R27:S27">
    <cfRule type="containsBlanks" dxfId="143" priority="148">
      <formula>LEN(TRIM(H27))=0</formula>
    </cfRule>
  </conditionalFormatting>
  <conditionalFormatting sqref="S27">
    <cfRule type="cellIs" dxfId="142" priority="149" operator="greaterThanOrEqual">
      <formula>0.05</formula>
    </cfRule>
  </conditionalFormatting>
  <conditionalFormatting sqref="H28 L28:M28 J28 O28:P28 R28:S28">
    <cfRule type="containsBlanks" dxfId="141" priority="146">
      <formula>LEN(TRIM(H28))=0</formula>
    </cfRule>
  </conditionalFormatting>
  <conditionalFormatting sqref="S28">
    <cfRule type="cellIs" dxfId="140" priority="147" operator="greaterThanOrEqual">
      <formula>0.05</formula>
    </cfRule>
  </conditionalFormatting>
  <conditionalFormatting sqref="H29 L29:M29 J29 O29:P29 R29:S29">
    <cfRule type="containsBlanks" dxfId="139" priority="144">
      <formula>LEN(TRIM(H29))=0</formula>
    </cfRule>
  </conditionalFormatting>
  <conditionalFormatting sqref="I26">
    <cfRule type="containsBlanks" dxfId="138" priority="139">
      <formula>LEN(TRIM(I26))=0</formula>
    </cfRule>
  </conditionalFormatting>
  <conditionalFormatting sqref="I27">
    <cfRule type="containsBlanks" dxfId="137" priority="138">
      <formula>LEN(TRIM(I27))=0</formula>
    </cfRule>
  </conditionalFormatting>
  <conditionalFormatting sqref="I28">
    <cfRule type="containsBlanks" dxfId="136" priority="137">
      <formula>LEN(TRIM(I28))=0</formula>
    </cfRule>
  </conditionalFormatting>
  <conditionalFormatting sqref="I29">
    <cfRule type="containsBlanks" dxfId="135" priority="136">
      <formula>LEN(TRIM(I29))=0</formula>
    </cfRule>
  </conditionalFormatting>
  <conditionalFormatting sqref="N26">
    <cfRule type="containsBlanks" dxfId="134" priority="135">
      <formula>LEN(TRIM(N26))=0</formula>
    </cfRule>
  </conditionalFormatting>
  <conditionalFormatting sqref="N27:N28">
    <cfRule type="containsBlanks" dxfId="133" priority="134">
      <formula>LEN(TRIM(N27))=0</formula>
    </cfRule>
  </conditionalFormatting>
  <conditionalFormatting sqref="N29">
    <cfRule type="containsBlanks" dxfId="132" priority="133">
      <formula>LEN(TRIM(N29))=0</formula>
    </cfRule>
  </conditionalFormatting>
  <conditionalFormatting sqref="Q6">
    <cfRule type="containsBlanks" dxfId="131" priority="132">
      <formula>LEN(TRIM(Q6))=0</formula>
    </cfRule>
  </conditionalFormatting>
  <conditionalFormatting sqref="Q7">
    <cfRule type="containsBlanks" dxfId="130" priority="131">
      <formula>LEN(TRIM(Q7))=0</formula>
    </cfRule>
  </conditionalFormatting>
  <conditionalFormatting sqref="Q8">
    <cfRule type="containsBlanks" dxfId="129" priority="130">
      <formula>LEN(TRIM(Q8))=0</formula>
    </cfRule>
  </conditionalFormatting>
  <conditionalFormatting sqref="Q9">
    <cfRule type="containsBlanks" dxfId="128" priority="129">
      <formula>LEN(TRIM(Q9))=0</formula>
    </cfRule>
  </conditionalFormatting>
  <conditionalFormatting sqref="Q10">
    <cfRule type="containsBlanks" dxfId="127" priority="128">
      <formula>LEN(TRIM(Q10))=0</formula>
    </cfRule>
  </conditionalFormatting>
  <conditionalFormatting sqref="Q11">
    <cfRule type="containsBlanks" dxfId="126" priority="127">
      <formula>LEN(TRIM(Q11))=0</formula>
    </cfRule>
  </conditionalFormatting>
  <conditionalFormatting sqref="Q12">
    <cfRule type="containsBlanks" dxfId="125" priority="126">
      <formula>LEN(TRIM(Q12))=0</formula>
    </cfRule>
  </conditionalFormatting>
  <conditionalFormatting sqref="Q13">
    <cfRule type="containsBlanks" dxfId="124" priority="125">
      <formula>LEN(TRIM(Q13))=0</formula>
    </cfRule>
  </conditionalFormatting>
  <conditionalFormatting sqref="Q14">
    <cfRule type="containsBlanks" dxfId="123" priority="124">
      <formula>LEN(TRIM(Q14))=0</formula>
    </cfRule>
  </conditionalFormatting>
  <conditionalFormatting sqref="Q15">
    <cfRule type="containsBlanks" dxfId="122" priority="123">
      <formula>LEN(TRIM(Q15))=0</formula>
    </cfRule>
  </conditionalFormatting>
  <conditionalFormatting sqref="Q16">
    <cfRule type="containsBlanks" dxfId="121" priority="122">
      <formula>LEN(TRIM(Q16))=0</formula>
    </cfRule>
  </conditionalFormatting>
  <conditionalFormatting sqref="Q17">
    <cfRule type="containsBlanks" dxfId="120" priority="121">
      <formula>LEN(TRIM(Q17))=0</formula>
    </cfRule>
  </conditionalFormatting>
  <conditionalFormatting sqref="Q18">
    <cfRule type="containsBlanks" dxfId="119" priority="120">
      <formula>LEN(TRIM(Q18))=0</formula>
    </cfRule>
  </conditionalFormatting>
  <conditionalFormatting sqref="Q19">
    <cfRule type="containsBlanks" dxfId="118" priority="119">
      <formula>LEN(TRIM(Q19))=0</formula>
    </cfRule>
  </conditionalFormatting>
  <conditionalFormatting sqref="Q20">
    <cfRule type="containsBlanks" dxfId="117" priority="118">
      <formula>LEN(TRIM(Q20))=0</formula>
    </cfRule>
  </conditionalFormatting>
  <conditionalFormatting sqref="Q21">
    <cfRule type="containsBlanks" dxfId="116" priority="117">
      <formula>LEN(TRIM(Q21))=0</formula>
    </cfRule>
  </conditionalFormatting>
  <conditionalFormatting sqref="Q22">
    <cfRule type="containsBlanks" dxfId="115" priority="116">
      <formula>LEN(TRIM(Q22))=0</formula>
    </cfRule>
  </conditionalFormatting>
  <conditionalFormatting sqref="Q23">
    <cfRule type="containsBlanks" dxfId="114" priority="115">
      <formula>LEN(TRIM(Q23))=0</formula>
    </cfRule>
  </conditionalFormatting>
  <conditionalFormatting sqref="Q24">
    <cfRule type="containsBlanks" dxfId="113" priority="114">
      <formula>LEN(TRIM(Q24))=0</formula>
    </cfRule>
  </conditionalFormatting>
  <conditionalFormatting sqref="Q25">
    <cfRule type="containsBlanks" dxfId="112" priority="113">
      <formula>LEN(TRIM(Q25))=0</formula>
    </cfRule>
  </conditionalFormatting>
  <conditionalFormatting sqref="Q26">
    <cfRule type="containsBlanks" dxfId="111" priority="112">
      <formula>LEN(TRIM(Q26))=0</formula>
    </cfRule>
  </conditionalFormatting>
  <conditionalFormatting sqref="Q27">
    <cfRule type="containsBlanks" dxfId="110" priority="111">
      <formula>LEN(TRIM(Q27))=0</formula>
    </cfRule>
  </conditionalFormatting>
  <conditionalFormatting sqref="Q28">
    <cfRule type="containsBlanks" dxfId="109" priority="110">
      <formula>LEN(TRIM(Q28))=0</formula>
    </cfRule>
  </conditionalFormatting>
  <conditionalFormatting sqref="Q29">
    <cfRule type="containsBlanks" dxfId="108" priority="109">
      <formula>LEN(TRIM(Q29))=0</formula>
    </cfRule>
  </conditionalFormatting>
  <conditionalFormatting sqref="K6">
    <cfRule type="containsBlanks" dxfId="107" priority="108">
      <formula>LEN(TRIM(K6))=0</formula>
    </cfRule>
  </conditionalFormatting>
  <conditionalFormatting sqref="K7">
    <cfRule type="containsBlanks" dxfId="106" priority="107">
      <formula>LEN(TRIM(K7))=0</formula>
    </cfRule>
  </conditionalFormatting>
  <conditionalFormatting sqref="K8">
    <cfRule type="containsBlanks" dxfId="105" priority="106">
      <formula>LEN(TRIM(K8))=0</formula>
    </cfRule>
  </conditionalFormatting>
  <conditionalFormatting sqref="K9">
    <cfRule type="containsBlanks" dxfId="104" priority="105">
      <formula>LEN(TRIM(K9))=0</formula>
    </cfRule>
  </conditionalFormatting>
  <conditionalFormatting sqref="K10">
    <cfRule type="containsBlanks" dxfId="103" priority="104">
      <formula>LEN(TRIM(K10))=0</formula>
    </cfRule>
  </conditionalFormatting>
  <conditionalFormatting sqref="K11">
    <cfRule type="containsBlanks" dxfId="102" priority="103">
      <formula>LEN(TRIM(K11))=0</formula>
    </cfRule>
  </conditionalFormatting>
  <conditionalFormatting sqref="K12">
    <cfRule type="containsBlanks" dxfId="101" priority="102">
      <formula>LEN(TRIM(K12))=0</formula>
    </cfRule>
  </conditionalFormatting>
  <conditionalFormatting sqref="K13">
    <cfRule type="containsBlanks" dxfId="100" priority="101">
      <formula>LEN(TRIM(K13))=0</formula>
    </cfRule>
  </conditionalFormatting>
  <conditionalFormatting sqref="K14">
    <cfRule type="containsBlanks" dxfId="99" priority="100">
      <formula>LEN(TRIM(K14))=0</formula>
    </cfRule>
  </conditionalFormatting>
  <conditionalFormatting sqref="K15">
    <cfRule type="containsBlanks" dxfId="98" priority="99">
      <formula>LEN(TRIM(K15))=0</formula>
    </cfRule>
  </conditionalFormatting>
  <conditionalFormatting sqref="K16">
    <cfRule type="containsBlanks" dxfId="97" priority="98">
      <formula>LEN(TRIM(K16))=0</formula>
    </cfRule>
  </conditionalFormatting>
  <conditionalFormatting sqref="K17">
    <cfRule type="containsBlanks" dxfId="96" priority="97">
      <formula>LEN(TRIM(K17))=0</formula>
    </cfRule>
  </conditionalFormatting>
  <conditionalFormatting sqref="K18">
    <cfRule type="containsBlanks" dxfId="95" priority="96">
      <formula>LEN(TRIM(K18))=0</formula>
    </cfRule>
  </conditionalFormatting>
  <conditionalFormatting sqref="K19">
    <cfRule type="containsBlanks" dxfId="94" priority="95">
      <formula>LEN(TRIM(K19))=0</formula>
    </cfRule>
  </conditionalFormatting>
  <conditionalFormatting sqref="K20">
    <cfRule type="containsBlanks" dxfId="93" priority="94">
      <formula>LEN(TRIM(K20))=0</formula>
    </cfRule>
  </conditionalFormatting>
  <conditionalFormatting sqref="K21">
    <cfRule type="containsBlanks" dxfId="92" priority="93">
      <formula>LEN(TRIM(K21))=0</formula>
    </cfRule>
  </conditionalFormatting>
  <conditionalFormatting sqref="K22">
    <cfRule type="containsBlanks" dxfId="91" priority="92">
      <formula>LEN(TRIM(K22))=0</formula>
    </cfRule>
  </conditionalFormatting>
  <conditionalFormatting sqref="K23">
    <cfRule type="containsBlanks" dxfId="90" priority="91">
      <formula>LEN(TRIM(K23))=0</formula>
    </cfRule>
  </conditionalFormatting>
  <conditionalFormatting sqref="K24">
    <cfRule type="containsBlanks" dxfId="89" priority="90">
      <formula>LEN(TRIM(K24))=0</formula>
    </cfRule>
  </conditionalFormatting>
  <conditionalFormatting sqref="K25">
    <cfRule type="containsBlanks" dxfId="88" priority="89">
      <formula>LEN(TRIM(K25))=0</formula>
    </cfRule>
  </conditionalFormatting>
  <conditionalFormatting sqref="K26">
    <cfRule type="containsBlanks" dxfId="87" priority="88">
      <formula>LEN(TRIM(K26))=0</formula>
    </cfRule>
  </conditionalFormatting>
  <conditionalFormatting sqref="K27">
    <cfRule type="containsBlanks" dxfId="86" priority="87">
      <formula>LEN(TRIM(K27))=0</formula>
    </cfRule>
  </conditionalFormatting>
  <conditionalFormatting sqref="K28">
    <cfRule type="containsBlanks" dxfId="85" priority="86">
      <formula>LEN(TRIM(K28))=0</formula>
    </cfRule>
  </conditionalFormatting>
  <conditionalFormatting sqref="K29">
    <cfRule type="containsBlanks" dxfId="84" priority="85">
      <formula>LEN(TRIM(K29))=0</formula>
    </cfRule>
  </conditionalFormatting>
  <conditionalFormatting sqref="T3">
    <cfRule type="containsBlanks" dxfId="83" priority="27">
      <formula>LEN(TRIM(T3))=0</formula>
    </cfRule>
  </conditionalFormatting>
  <conditionalFormatting sqref="T5">
    <cfRule type="containsBlanks" dxfId="82" priority="25">
      <formula>LEN(TRIM(T5))=0</formula>
    </cfRule>
  </conditionalFormatting>
  <conditionalFormatting sqref="T7">
    <cfRule type="containsBlanks" dxfId="81" priority="23">
      <formula>LEN(TRIM(T7))=0</formula>
    </cfRule>
  </conditionalFormatting>
  <conditionalFormatting sqref="T9">
    <cfRule type="containsBlanks" dxfId="80" priority="21">
      <formula>LEN(TRIM(T9))=0</formula>
    </cfRule>
  </conditionalFormatting>
  <conditionalFormatting sqref="T11">
    <cfRule type="containsBlanks" dxfId="79" priority="19">
      <formula>LEN(TRIM(T11))=0</formula>
    </cfRule>
  </conditionalFormatting>
  <conditionalFormatting sqref="T13">
    <cfRule type="containsBlanks" dxfId="78" priority="17">
      <formula>LEN(TRIM(T13))=0</formula>
    </cfRule>
  </conditionalFormatting>
  <conditionalFormatting sqref="T15">
    <cfRule type="containsBlanks" dxfId="77" priority="15">
      <formula>LEN(TRIM(T15))=0</formula>
    </cfRule>
  </conditionalFormatting>
  <conditionalFormatting sqref="T17">
    <cfRule type="containsBlanks" dxfId="76" priority="13">
      <formula>LEN(TRIM(T17))=0</formula>
    </cfRule>
  </conditionalFormatting>
  <conditionalFormatting sqref="T19">
    <cfRule type="containsBlanks" dxfId="75" priority="11">
      <formula>LEN(TRIM(T19))=0</formula>
    </cfRule>
  </conditionalFormatting>
  <conditionalFormatting sqref="T21">
    <cfRule type="containsBlanks" dxfId="74" priority="9">
      <formula>LEN(TRIM(T21))=0</formula>
    </cfRule>
  </conditionalFormatting>
  <conditionalFormatting sqref="T23">
    <cfRule type="containsBlanks" dxfId="73" priority="7">
      <formula>LEN(TRIM(T23))=0</formula>
    </cfRule>
  </conditionalFormatting>
  <conditionalFormatting sqref="T25">
    <cfRule type="containsBlanks" dxfId="72" priority="5">
      <formula>LEN(TRIM(T25))=0</formula>
    </cfRule>
  </conditionalFormatting>
  <conditionalFormatting sqref="T27">
    <cfRule type="containsBlanks" dxfId="71" priority="3">
      <formula>LEN(TRIM(T27))=0</formula>
    </cfRule>
  </conditionalFormatting>
  <conditionalFormatting sqref="T29">
    <cfRule type="containsBlanks" dxfId="70" priority="1">
      <formula>LEN(TRIM(T29))=0</formula>
    </cfRule>
  </conditionalFormatting>
  <conditionalFormatting sqref="T2">
    <cfRule type="containsBlanks" dxfId="69" priority="28">
      <formula>LEN(TRIM(T2))=0</formula>
    </cfRule>
  </conditionalFormatting>
  <conditionalFormatting sqref="T12">
    <cfRule type="containsBlanks" dxfId="68" priority="18">
      <formula>LEN(TRIM(T12))=0</formula>
    </cfRule>
  </conditionalFormatting>
  <conditionalFormatting sqref="T4">
    <cfRule type="containsBlanks" dxfId="67" priority="26">
      <formula>LEN(TRIM(T4))=0</formula>
    </cfRule>
  </conditionalFormatting>
  <conditionalFormatting sqref="T6">
    <cfRule type="containsBlanks" dxfId="66" priority="24">
      <formula>LEN(TRIM(T6))=0</formula>
    </cfRule>
  </conditionalFormatting>
  <conditionalFormatting sqref="T8">
    <cfRule type="containsBlanks" dxfId="65" priority="22">
      <formula>LEN(TRIM(T8))=0</formula>
    </cfRule>
  </conditionalFormatting>
  <conditionalFormatting sqref="T10">
    <cfRule type="containsBlanks" dxfId="64" priority="20">
      <formula>LEN(TRIM(T10))=0</formula>
    </cfRule>
  </conditionalFormatting>
  <conditionalFormatting sqref="T14">
    <cfRule type="containsBlanks" dxfId="63" priority="16">
      <formula>LEN(TRIM(T14))=0</formula>
    </cfRule>
  </conditionalFormatting>
  <conditionalFormatting sqref="T16">
    <cfRule type="containsBlanks" dxfId="62" priority="14">
      <formula>LEN(TRIM(T16))=0</formula>
    </cfRule>
  </conditionalFormatting>
  <conditionalFormatting sqref="T18">
    <cfRule type="containsBlanks" dxfId="61" priority="12">
      <formula>LEN(TRIM(T18))=0</formula>
    </cfRule>
  </conditionalFormatting>
  <conditionalFormatting sqref="T20">
    <cfRule type="containsBlanks" dxfId="60" priority="10">
      <formula>LEN(TRIM(T20))=0</formula>
    </cfRule>
  </conditionalFormatting>
  <conditionalFormatting sqref="T22">
    <cfRule type="containsBlanks" dxfId="59" priority="8">
      <formula>LEN(TRIM(T22))=0</formula>
    </cfRule>
  </conditionalFormatting>
  <conditionalFormatting sqref="T24">
    <cfRule type="containsBlanks" dxfId="58" priority="6">
      <formula>LEN(TRIM(T24))=0</formula>
    </cfRule>
  </conditionalFormatting>
  <conditionalFormatting sqref="T26">
    <cfRule type="containsBlanks" dxfId="57" priority="4">
      <formula>LEN(TRIM(T26))=0</formula>
    </cfRule>
  </conditionalFormatting>
  <conditionalFormatting sqref="T28">
    <cfRule type="containsBlanks" dxfId="56" priority="2">
      <formula>LEN(TRIM(T28))=0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9"/>
  <sheetViews>
    <sheetView showGridLines="0" zoomScale="85" zoomScaleNormal="85" workbookViewId="0">
      <pane xSplit="5" ySplit="2" topLeftCell="H3" activePane="bottomRight" state="frozen"/>
      <selection pane="topRight" activeCell="F1" sqref="F1"/>
      <selection pane="bottomLeft" activeCell="A3" sqref="A3"/>
      <selection pane="bottomRight" activeCell="B5" sqref="B5"/>
    </sheetView>
  </sheetViews>
  <sheetFormatPr baseColWidth="10" defaultColWidth="11.42578125" defaultRowHeight="12.75" x14ac:dyDescent="0.2"/>
  <cols>
    <col min="1" max="1" width="0" style="100" hidden="1" customWidth="1"/>
    <col min="2" max="2" width="23" style="100" bestFit="1" customWidth="1"/>
    <col min="3" max="4" width="23.5703125" style="100" customWidth="1"/>
    <col min="5" max="5" width="11.140625" style="100" customWidth="1"/>
    <col min="6" max="8" width="20.28515625" style="100" customWidth="1"/>
    <col min="9" max="10" width="13" style="100" customWidth="1"/>
    <col min="11" max="11" width="20.28515625" style="100" customWidth="1"/>
    <col min="12" max="12" width="15.5703125" style="100" bestFit="1" customWidth="1"/>
    <col min="13" max="13" width="31.42578125" style="100" customWidth="1"/>
    <col min="14" max="16" width="12.7109375" style="100" customWidth="1"/>
    <col min="17" max="17" width="15.7109375" style="100" customWidth="1"/>
    <col min="18" max="18" width="14.7109375" style="100" customWidth="1"/>
    <col min="19" max="19" width="30.7109375" style="100" customWidth="1"/>
    <col min="20" max="16384" width="11.42578125" style="100"/>
  </cols>
  <sheetData>
    <row r="1" spans="1:19" ht="20.100000000000001" customHeight="1" x14ac:dyDescent="0.2">
      <c r="A1" s="207" t="s">
        <v>81</v>
      </c>
      <c r="B1" s="207" t="s">
        <v>7</v>
      </c>
      <c r="C1" s="214" t="s">
        <v>9</v>
      </c>
      <c r="D1" s="214" t="s">
        <v>11</v>
      </c>
      <c r="E1" s="216" t="s">
        <v>15</v>
      </c>
      <c r="F1" s="214" t="s">
        <v>19</v>
      </c>
      <c r="G1" s="214" t="s">
        <v>20</v>
      </c>
      <c r="H1" s="214" t="s">
        <v>21</v>
      </c>
      <c r="I1" s="216" t="s">
        <v>70</v>
      </c>
      <c r="J1" s="218" t="s">
        <v>71</v>
      </c>
      <c r="K1" s="211" t="s">
        <v>82</v>
      </c>
      <c r="L1" s="212"/>
      <c r="M1" s="212"/>
      <c r="N1" s="212"/>
      <c r="O1" s="212"/>
      <c r="P1" s="212"/>
      <c r="Q1" s="212"/>
      <c r="R1" s="213"/>
      <c r="S1" s="209" t="s">
        <v>22</v>
      </c>
    </row>
    <row r="2" spans="1:19" ht="26.25" thickBot="1" x14ac:dyDescent="0.25">
      <c r="A2" s="208"/>
      <c r="B2" s="208"/>
      <c r="C2" s="215"/>
      <c r="D2" s="215"/>
      <c r="E2" s="217"/>
      <c r="F2" s="215"/>
      <c r="G2" s="215"/>
      <c r="H2" s="215"/>
      <c r="I2" s="217"/>
      <c r="J2" s="219"/>
      <c r="K2" s="150" t="s">
        <v>72</v>
      </c>
      <c r="L2" s="152" t="s">
        <v>74</v>
      </c>
      <c r="M2" s="99" t="s">
        <v>75</v>
      </c>
      <c r="N2" s="99" t="s">
        <v>83</v>
      </c>
      <c r="O2" s="152" t="s">
        <v>84</v>
      </c>
      <c r="P2" s="151" t="s">
        <v>85</v>
      </c>
      <c r="Q2" s="98" t="s">
        <v>86</v>
      </c>
      <c r="R2" s="97" t="s">
        <v>87</v>
      </c>
      <c r="S2" s="210"/>
    </row>
    <row r="3" spans="1:19" x14ac:dyDescent="0.2">
      <c r="A3" s="101" t="e">
        <f>IF(#REF!&lt;&gt;0,#REF!,"")</f>
        <v>#REF!</v>
      </c>
      <c r="B3" s="101" t="e">
        <f>IF(COUNTBLANK($A3)=1,"",IF(INDEX(Sites!$A$1:$H$14,MATCH('Banque de données larves'!B$1,Sites!$A$1:$A$14,0),MATCH('Banque de données larves'!$A3,Sites!$A$1:$H$1,0))&lt;&gt;0,INDEX(Sites!$A$1:$H$14,MATCH('Banque de données larves'!B$1,Sites!$A$1:$A$14,0),MATCH('Banque de données larves'!$A3,Sites!$A$1:$H$1,0)),""))</f>
        <v>#REF!</v>
      </c>
      <c r="C3" s="102" t="e">
        <f>IF(COUNTBLANK($A3)=1,"",IF(INDEX(Sites!$A$1:$H$14,MATCH('Banque de données larves'!C$1,Sites!$A$1:$A$14,0),MATCH('Banque de données larves'!$A3,Sites!$A$1:$H$1,0))&lt;&gt;0,INDEX(Sites!$A$1:$H$14,MATCH('Banque de données larves'!C$1,Sites!$A$1:$A$14,0),MATCH('Banque de données larves'!$A3,Sites!$A$1:$H$1,0)),""))</f>
        <v>#REF!</v>
      </c>
      <c r="D3" s="102" t="e">
        <f>IF(COUNTBLANK($A3)=1,"",IF(INDEX(Sites!$A$1:$H$14,MATCH('Banque de données larves'!D$1,Sites!$A$1:$A$14,0),MATCH('Banque de données larves'!$A3,Sites!$A$1:$H$1,0))&lt;&gt;0,INDEX(Sites!$A$1:$H$14,MATCH('Banque de données larves'!D$1,Sites!$A$1:$A$14,0),MATCH('Banque de données larves'!$A3,Sites!$A$1:$H$1,0)),""))</f>
        <v>#REF!</v>
      </c>
      <c r="E3" s="103" t="e">
        <f>IF(COUNTBLANK($A3)=1,"",IF(INDEX(Sites!$A$1:$H$14,MATCH('Banque de données larves'!E$1,Sites!$A$1:$A$14,0),MATCH('Banque de données larves'!$A3,Sites!$A$1:$H$1,0))&lt;&gt;0,INDEX(Sites!$A$1:$H$14,MATCH('Banque de données larves'!E$1,Sites!$A$1:$A$14,0),MATCH('Banque de données larves'!$A3,Sites!$A$1:$H$1,0)),""))</f>
        <v>#REF!</v>
      </c>
      <c r="F3" s="103" t="e">
        <f>IF(COUNTBLANK($A3)=1,"",IF(INDEX(Sites!$A$1:$H$14,MATCH('Banque de données larves'!F$1,Sites!$A$1:$A$14,0),MATCH('Banque de données larves'!$A3,Sites!$A$1:$H$1,0))&lt;&gt;0,INDEX(Sites!$A$1:$H$14,MATCH('Banque de données larves'!F$1,Sites!$A$1:$A$14,0),MATCH('Banque de données larves'!$A3,Sites!$A$1:$H$1,0)),""))</f>
        <v>#REF!</v>
      </c>
      <c r="G3" s="103" t="e">
        <f>IF(COUNTBLANK($A3)=1,"",IF(INDEX(Sites!$A$1:$H$14,MATCH('Banque de données larves'!G$1,Sites!$A$1:$A$14,0),MATCH('Banque de données larves'!$A3,Sites!$A$1:$H$1,0))&lt;&gt;0,INDEX(Sites!$A$1:$H$14,MATCH('Banque de données larves'!G$1,Sites!$A$1:$A$14,0),MATCH('Banque de données larves'!$A3,Sites!$A$1:$H$1,0)),""))</f>
        <v>#REF!</v>
      </c>
      <c r="H3" s="103" t="e">
        <f>IF(COUNTBLANK($A3)=1,"",IF(INDEX(Sites!$A$1:$H$14,MATCH('Banque de données larves'!H$1,Sites!$A$1:$A$14,0),MATCH('Banque de données larves'!$A3,Sites!$A$1:$H$1,0))&lt;&gt;0,INDEX(Sites!$A$1:$H$14,MATCH('Banque de données larves'!H$1,Sites!$A$1:$A$14,0),MATCH('Banque de données larves'!$A3,Sites!$A$1:$H$1,0)),""))</f>
        <v>#REF!</v>
      </c>
      <c r="I3" s="103" t="e">
        <f>IF(COUNTA(#REF!)&gt;0,#REF!,"")</f>
        <v>#REF!</v>
      </c>
      <c r="J3" s="104" t="e">
        <f>IF(COUNTA(#REF!)&gt;0,#REF!,"")</f>
        <v>#REF!</v>
      </c>
      <c r="K3" s="105" t="e">
        <f>IF(COUNTA(#REF!)&gt;0,#REF!,"")</f>
        <v>#REF!</v>
      </c>
      <c r="L3" s="106" t="e">
        <f>IF(COUNTA(#REF!)&gt;0,#REF!,"")</f>
        <v>#REF!</v>
      </c>
      <c r="M3" s="107" t="e">
        <f>IF(COUNTA(#REF!)&gt;0,#REF!,"")</f>
        <v>#REF!</v>
      </c>
      <c r="N3" s="107" t="e">
        <f>IF(COUNTBLANK(#REF!)&lt;100,SUM(#REF!),"")</f>
        <v>#REF!</v>
      </c>
      <c r="O3" s="108" t="e">
        <f>IF(COUNTBLANK($N3)=0,SUM(#REF!)/$N3,"")</f>
        <v>#REF!</v>
      </c>
      <c r="P3" s="108" t="e">
        <f>IF(COUNTBLANK($N3)=0,SUM(#REF!)/$N3,"")</f>
        <v>#REF!</v>
      </c>
      <c r="Q3" s="109" t="str">
        <f>IF(ISNUMBER(AVERAGE(#REF!)),AVERAGE(#REF!),"")</f>
        <v/>
      </c>
      <c r="R3" s="110" t="e">
        <f>IF(COUNTBLANK($N3)=0,SUM(#REF!)/$N3,"")</f>
        <v>#REF!</v>
      </c>
      <c r="S3" s="140" t="e">
        <f>IF(COUNTA(#REF!)&gt;0,#REF!,"")</f>
        <v>#REF!</v>
      </c>
    </row>
    <row r="4" spans="1:19" x14ac:dyDescent="0.2">
      <c r="A4" s="111" t="e">
        <f>IF(#REF!&lt;&gt;0,#REF!,"")</f>
        <v>#REF!</v>
      </c>
      <c r="B4" s="111" t="e">
        <f>IF(COUNTBLANK($A4)=1,"",IF(INDEX(Sites!$A$1:$H$14,MATCH('Banque de données larves'!B$1,Sites!$A$1:$A$14,0),MATCH('Banque de données larves'!$A4,Sites!$A$1:$H$1,0))&lt;&gt;0,INDEX(Sites!$A$1:$H$14,MATCH('Banque de données larves'!B$1,Sites!$A$1:$A$14,0),MATCH('Banque de données larves'!$A4,Sites!$A$1:$H$1,0)),""))</f>
        <v>#REF!</v>
      </c>
      <c r="C4" s="112" t="e">
        <f>IF(COUNTBLANK($A4)=1,"",IF(INDEX(Sites!$A$1:$H$14,MATCH('Banque de données larves'!C$1,Sites!$A$1:$A$14,0),MATCH('Banque de données larves'!$A4,Sites!$A$1:$H$1,0))&lt;&gt;0,INDEX(Sites!$A$1:$H$14,MATCH('Banque de données larves'!C$1,Sites!$A$1:$A$14,0),MATCH('Banque de données larves'!$A4,Sites!$A$1:$H$1,0)),""))</f>
        <v>#REF!</v>
      </c>
      <c r="D4" s="112" t="e">
        <f>IF(COUNTBLANK($A4)=1,"",IF(INDEX(Sites!$A$1:$H$14,MATCH('Banque de données larves'!D$1,Sites!$A$1:$A$14,0),MATCH('Banque de données larves'!$A4,Sites!$A$1:$H$1,0))&lt;&gt;0,INDEX(Sites!$A$1:$H$14,MATCH('Banque de données larves'!D$1,Sites!$A$1:$A$14,0),MATCH('Banque de données larves'!$A4,Sites!$A$1:$H$1,0)),""))</f>
        <v>#REF!</v>
      </c>
      <c r="E4" s="113" t="e">
        <f>IF(COUNTBLANK($A4)=1,"",IF(INDEX(Sites!$A$1:$H$14,MATCH('Banque de données larves'!E$1,Sites!$A$1:$A$14,0),MATCH('Banque de données larves'!$A4,Sites!$A$1:$H$1,0))&lt;&gt;0,INDEX(Sites!$A$1:$H$14,MATCH('Banque de données larves'!E$1,Sites!$A$1:$A$14,0),MATCH('Banque de données larves'!$A4,Sites!$A$1:$H$1,0)),""))</f>
        <v>#REF!</v>
      </c>
      <c r="F4" s="113" t="e">
        <f>IF(COUNTBLANK($A4)=1,"",IF(INDEX(Sites!$A$1:$H$14,MATCH('Banque de données larves'!F$1,Sites!$A$1:$A$14,0),MATCH('Banque de données larves'!$A4,Sites!$A$1:$H$1,0))&lt;&gt;0,INDEX(Sites!$A$1:$H$14,MATCH('Banque de données larves'!F$1,Sites!$A$1:$A$14,0),MATCH('Banque de données larves'!$A4,Sites!$A$1:$H$1,0)),""))</f>
        <v>#REF!</v>
      </c>
      <c r="G4" s="113" t="e">
        <f>IF(COUNTBLANK($A4)=1,"",IF(INDEX(Sites!$A$1:$H$14,MATCH('Banque de données larves'!G$1,Sites!$A$1:$A$14,0),MATCH('Banque de données larves'!$A4,Sites!$A$1:$H$1,0))&lt;&gt;0,INDEX(Sites!$A$1:$H$14,MATCH('Banque de données larves'!G$1,Sites!$A$1:$A$14,0),MATCH('Banque de données larves'!$A4,Sites!$A$1:$H$1,0)),""))</f>
        <v>#REF!</v>
      </c>
      <c r="H4" s="113" t="e">
        <f>IF(COUNTBLANK($A4)=1,"",IF(INDEX(Sites!$A$1:$H$14,MATCH('Banque de données larves'!H$1,Sites!$A$1:$A$14,0),MATCH('Banque de données larves'!$A4,Sites!$A$1:$H$1,0))&lt;&gt;0,INDEX(Sites!$A$1:$H$14,MATCH('Banque de données larves'!H$1,Sites!$A$1:$A$14,0),MATCH('Banque de données larves'!$A4,Sites!$A$1:$H$1,0)),""))</f>
        <v>#REF!</v>
      </c>
      <c r="I4" s="113" t="e">
        <f>IF(COUNTA(#REF!)&gt;0,#REF!,"")</f>
        <v>#REF!</v>
      </c>
      <c r="J4" s="114" t="e">
        <f>IF(COUNTA(#REF!)&gt;0,#REF!,"")</f>
        <v>#REF!</v>
      </c>
      <c r="K4" s="115" t="e">
        <f>IF(COUNTA(#REF!)&gt;0,#REF!,"")</f>
        <v>#REF!</v>
      </c>
      <c r="L4" s="116" t="e">
        <f>IF(COUNTA(#REF!)&gt;0,#REF!,"")</f>
        <v>#REF!</v>
      </c>
      <c r="M4" s="117" t="e">
        <f>IF(COUNTA(#REF!)&gt;0,#REF!,"")</f>
        <v>#REF!</v>
      </c>
      <c r="N4" s="117" t="e">
        <f>IF(COUNTBLANK(#REF!)&lt;100,SUM(#REF!),"")</f>
        <v>#REF!</v>
      </c>
      <c r="O4" s="125" t="e">
        <f>IF(COUNTBLANK($N4)=0,SUM(#REF!)/$N4,"")</f>
        <v>#REF!</v>
      </c>
      <c r="P4" s="125" t="e">
        <f>IF(COUNTBLANK($N4)=0,SUM(#REF!)/$N4,"")</f>
        <v>#REF!</v>
      </c>
      <c r="Q4" s="126" t="str">
        <f>IF(ISNUMBER(AVERAGE(#REF!)),AVERAGE(#REF!),"")</f>
        <v/>
      </c>
      <c r="R4" s="127" t="e">
        <f>IF(COUNTBLANK($N4)=0,SUM(#REF!)/$N4,"")</f>
        <v>#REF!</v>
      </c>
      <c r="S4" s="141" t="e">
        <f>IF(COUNTA(#REF!)&gt;0,#REF!,"")</f>
        <v>#REF!</v>
      </c>
    </row>
    <row r="5" spans="1:19" x14ac:dyDescent="0.2">
      <c r="A5" s="111" t="e">
        <f>IF(#REF!&lt;&gt;0,#REF!,"")</f>
        <v>#REF!</v>
      </c>
      <c r="B5" s="111" t="e">
        <f>IF(COUNTBLANK($A5)=1,"",IF(INDEX(Sites!$A$1:$H$14,MATCH('Banque de données larves'!B$1,Sites!$A$1:$A$14,0),MATCH('Banque de données larves'!$A5,Sites!$A$1:$H$1,0))&lt;&gt;0,INDEX(Sites!$A$1:$H$14,MATCH('Banque de données larves'!B$1,Sites!$A$1:$A$14,0),MATCH('Banque de données larves'!$A5,Sites!$A$1:$H$1,0)),""))</f>
        <v>#REF!</v>
      </c>
      <c r="C5" s="112" t="e">
        <f>IF(COUNTBLANK($A5)=1,"",IF(INDEX(Sites!$A$1:$H$14,MATCH('Banque de données larves'!C$1,Sites!$A$1:$A$14,0),MATCH('Banque de données larves'!$A5,Sites!$A$1:$H$1,0))&lt;&gt;0,INDEX(Sites!$A$1:$H$14,MATCH('Banque de données larves'!C$1,Sites!$A$1:$A$14,0),MATCH('Banque de données larves'!$A5,Sites!$A$1:$H$1,0)),""))</f>
        <v>#REF!</v>
      </c>
      <c r="D5" s="112" t="e">
        <f>IF(COUNTBLANK($A5)=1,"",IF(INDEX(Sites!$A$1:$H$14,MATCH('Banque de données larves'!D$1,Sites!$A$1:$A$14,0),MATCH('Banque de données larves'!$A5,Sites!$A$1:$H$1,0))&lt;&gt;0,INDEX(Sites!$A$1:$H$14,MATCH('Banque de données larves'!D$1,Sites!$A$1:$A$14,0),MATCH('Banque de données larves'!$A5,Sites!$A$1:$H$1,0)),""))</f>
        <v>#REF!</v>
      </c>
      <c r="E5" s="113" t="e">
        <f>IF(COUNTBLANK($A5)=1,"",IF(INDEX(Sites!$A$1:$H$14,MATCH('Banque de données larves'!E$1,Sites!$A$1:$A$14,0),MATCH('Banque de données larves'!$A5,Sites!$A$1:$H$1,0))&lt;&gt;0,INDEX(Sites!$A$1:$H$14,MATCH('Banque de données larves'!E$1,Sites!$A$1:$A$14,0),MATCH('Banque de données larves'!$A5,Sites!$A$1:$H$1,0)),""))</f>
        <v>#REF!</v>
      </c>
      <c r="F5" s="113" t="e">
        <f>IF(COUNTBLANK($A5)=1,"",IF(INDEX(Sites!$A$1:$H$14,MATCH('Banque de données larves'!F$1,Sites!$A$1:$A$14,0),MATCH('Banque de données larves'!$A5,Sites!$A$1:$H$1,0))&lt;&gt;0,INDEX(Sites!$A$1:$H$14,MATCH('Banque de données larves'!F$1,Sites!$A$1:$A$14,0),MATCH('Banque de données larves'!$A5,Sites!$A$1:$H$1,0)),""))</f>
        <v>#REF!</v>
      </c>
      <c r="G5" s="113" t="e">
        <f>IF(COUNTBLANK($A5)=1,"",IF(INDEX(Sites!$A$1:$H$14,MATCH('Banque de données larves'!G$1,Sites!$A$1:$A$14,0),MATCH('Banque de données larves'!$A5,Sites!$A$1:$H$1,0))&lt;&gt;0,INDEX(Sites!$A$1:$H$14,MATCH('Banque de données larves'!G$1,Sites!$A$1:$A$14,0),MATCH('Banque de données larves'!$A5,Sites!$A$1:$H$1,0)),""))</f>
        <v>#REF!</v>
      </c>
      <c r="H5" s="113" t="e">
        <f>IF(COUNTBLANK($A5)=1,"",IF(INDEX(Sites!$A$1:$H$14,MATCH('Banque de données larves'!H$1,Sites!$A$1:$A$14,0),MATCH('Banque de données larves'!$A5,Sites!$A$1:$H$1,0))&lt;&gt;0,INDEX(Sites!$A$1:$H$14,MATCH('Banque de données larves'!H$1,Sites!$A$1:$A$14,0),MATCH('Banque de données larves'!$A5,Sites!$A$1:$H$1,0)),""))</f>
        <v>#REF!</v>
      </c>
      <c r="I5" s="113" t="e">
        <f>IF(COUNTA(#REF!)&gt;0,#REF!,"")</f>
        <v>#REF!</v>
      </c>
      <c r="J5" s="114" t="e">
        <f>IF(COUNTA(#REF!)&gt;0,#REF!,"")</f>
        <v>#REF!</v>
      </c>
      <c r="K5" s="115" t="e">
        <f>IF(COUNTA(#REF!)&gt;0,#REF!,"")</f>
        <v>#REF!</v>
      </c>
      <c r="L5" s="116" t="e">
        <f>IF(COUNTA(#REF!)&gt;0,#REF!,"")</f>
        <v>#REF!</v>
      </c>
      <c r="M5" s="117" t="e">
        <f>IF(COUNTA(#REF!)&gt;0,#REF!,"")</f>
        <v>#REF!</v>
      </c>
      <c r="N5" s="117" t="e">
        <f>IF(COUNTBLANK(#REF!)&lt;100,SUM(#REF!),"")</f>
        <v>#REF!</v>
      </c>
      <c r="O5" s="125" t="e">
        <f>IF(COUNTBLANK($N5)=0,SUM(#REF!)/$N5,"")</f>
        <v>#REF!</v>
      </c>
      <c r="P5" s="125" t="e">
        <f>IF(COUNTBLANK($N5)=0,SUM(#REF!)/$N5,"")</f>
        <v>#REF!</v>
      </c>
      <c r="Q5" s="126" t="str">
        <f>IF(ISNUMBER(AVERAGE(#REF!)),AVERAGE(#REF!),"")</f>
        <v/>
      </c>
      <c r="R5" s="127" t="e">
        <f>IF(COUNTBLANK($N5)=0,SUM(#REF!)/$N5,"")</f>
        <v>#REF!</v>
      </c>
      <c r="S5" s="141" t="e">
        <f>IF(COUNTA(#REF!)&gt;0,#REF!,"")</f>
        <v>#REF!</v>
      </c>
    </row>
    <row r="6" spans="1:19" x14ac:dyDescent="0.2">
      <c r="A6" s="111" t="e">
        <f>IF(#REF!&lt;&gt;0,#REF!,"")</f>
        <v>#REF!</v>
      </c>
      <c r="B6" s="111" t="e">
        <f>IF(COUNTBLANK($A6)=1,"",IF(INDEX(Sites!$A$1:$H$14,MATCH('Banque de données larves'!B$1,Sites!$A$1:$A$14,0),MATCH('Banque de données larves'!$A6,Sites!$A$1:$H$1,0))&lt;&gt;0,INDEX(Sites!$A$1:$H$14,MATCH('Banque de données larves'!B$1,Sites!$A$1:$A$14,0),MATCH('Banque de données larves'!$A6,Sites!$A$1:$H$1,0)),""))</f>
        <v>#REF!</v>
      </c>
      <c r="C6" s="112" t="e">
        <f>IF(COUNTBLANK($A6)=1,"",IF(INDEX(Sites!$A$1:$H$14,MATCH('Banque de données larves'!C$1,Sites!$A$1:$A$14,0),MATCH('Banque de données larves'!$A6,Sites!$A$1:$H$1,0))&lt;&gt;0,INDEX(Sites!$A$1:$H$14,MATCH('Banque de données larves'!C$1,Sites!$A$1:$A$14,0),MATCH('Banque de données larves'!$A6,Sites!$A$1:$H$1,0)),""))</f>
        <v>#REF!</v>
      </c>
      <c r="D6" s="112" t="e">
        <f>IF(COUNTBLANK($A6)=1,"",IF(INDEX(Sites!$A$1:$H$14,MATCH('Banque de données larves'!D$1,Sites!$A$1:$A$14,0),MATCH('Banque de données larves'!$A6,Sites!$A$1:$H$1,0))&lt;&gt;0,INDEX(Sites!$A$1:$H$14,MATCH('Banque de données larves'!D$1,Sites!$A$1:$A$14,0),MATCH('Banque de données larves'!$A6,Sites!$A$1:$H$1,0)),""))</f>
        <v>#REF!</v>
      </c>
      <c r="E6" s="113" t="e">
        <f>IF(COUNTBLANK($A6)=1,"",IF(INDEX(Sites!$A$1:$H$14,MATCH('Banque de données larves'!E$1,Sites!$A$1:$A$14,0),MATCH('Banque de données larves'!$A6,Sites!$A$1:$H$1,0))&lt;&gt;0,INDEX(Sites!$A$1:$H$14,MATCH('Banque de données larves'!E$1,Sites!$A$1:$A$14,0),MATCH('Banque de données larves'!$A6,Sites!$A$1:$H$1,0)),""))</f>
        <v>#REF!</v>
      </c>
      <c r="F6" s="113" t="e">
        <f>IF(COUNTBLANK($A6)=1,"",IF(INDEX(Sites!$A$1:$H$14,MATCH('Banque de données larves'!F$1,Sites!$A$1:$A$14,0),MATCH('Banque de données larves'!$A6,Sites!$A$1:$H$1,0))&lt;&gt;0,INDEX(Sites!$A$1:$H$14,MATCH('Banque de données larves'!F$1,Sites!$A$1:$A$14,0),MATCH('Banque de données larves'!$A6,Sites!$A$1:$H$1,0)),""))</f>
        <v>#REF!</v>
      </c>
      <c r="G6" s="113" t="e">
        <f>IF(COUNTBLANK($A6)=1,"",IF(INDEX(Sites!$A$1:$H$14,MATCH('Banque de données larves'!G$1,Sites!$A$1:$A$14,0),MATCH('Banque de données larves'!$A6,Sites!$A$1:$H$1,0))&lt;&gt;0,INDEX(Sites!$A$1:$H$14,MATCH('Banque de données larves'!G$1,Sites!$A$1:$A$14,0),MATCH('Banque de données larves'!$A6,Sites!$A$1:$H$1,0)),""))</f>
        <v>#REF!</v>
      </c>
      <c r="H6" s="113" t="e">
        <f>IF(COUNTBLANK($A6)=1,"",IF(INDEX(Sites!$A$1:$H$14,MATCH('Banque de données larves'!H$1,Sites!$A$1:$A$14,0),MATCH('Banque de données larves'!$A6,Sites!$A$1:$H$1,0))&lt;&gt;0,INDEX(Sites!$A$1:$H$14,MATCH('Banque de données larves'!H$1,Sites!$A$1:$A$14,0),MATCH('Banque de données larves'!$A6,Sites!$A$1:$H$1,0)),""))</f>
        <v>#REF!</v>
      </c>
      <c r="I6" s="113" t="e">
        <f>IF(COUNTA(#REF!)&gt;0,#REF!,"")</f>
        <v>#REF!</v>
      </c>
      <c r="J6" s="114" t="e">
        <f>IF(COUNTA(#REF!)&gt;0,#REF!,"")</f>
        <v>#REF!</v>
      </c>
      <c r="K6" s="115" t="e">
        <f>IF(COUNTA(#REF!)&gt;0,#REF!,"")</f>
        <v>#REF!</v>
      </c>
      <c r="L6" s="116" t="e">
        <f>IF(COUNTA(#REF!)&gt;0,#REF!,"")</f>
        <v>#REF!</v>
      </c>
      <c r="M6" s="117" t="e">
        <f>IF(COUNTA(#REF!)&gt;0,#REF!,"")</f>
        <v>#REF!</v>
      </c>
      <c r="N6" s="117" t="e">
        <f>IF(COUNTBLANK(#REF!)&lt;100,SUM(#REF!),"")</f>
        <v>#REF!</v>
      </c>
      <c r="O6" s="125" t="e">
        <f>IF(COUNTBLANK($N6)=0,SUM(#REF!)/$N6,"")</f>
        <v>#REF!</v>
      </c>
      <c r="P6" s="125" t="e">
        <f>IF(COUNTBLANK($N6)=0,SUM(#REF!)/$N6,"")</f>
        <v>#REF!</v>
      </c>
      <c r="Q6" s="126" t="str">
        <f>IF(ISNUMBER(AVERAGE(#REF!)),AVERAGE(#REF!),"")</f>
        <v/>
      </c>
      <c r="R6" s="127" t="e">
        <f>IF(COUNTBLANK($N6)=0,SUM(#REF!)/$N6,"")</f>
        <v>#REF!</v>
      </c>
      <c r="S6" s="141" t="e">
        <f>IF(COUNTA(#REF!)&gt;0,#REF!,"")</f>
        <v>#REF!</v>
      </c>
    </row>
    <row r="7" spans="1:19" x14ac:dyDescent="0.2">
      <c r="A7" s="111" t="e">
        <f>IF(#REF!&lt;&gt;0,#REF!,"")</f>
        <v>#REF!</v>
      </c>
      <c r="B7" s="111" t="e">
        <f>IF(COUNTBLANK($A7)=1,"",IF(INDEX(Sites!$A$1:$H$14,MATCH('Banque de données larves'!B$1,Sites!$A$1:$A$14,0),MATCH('Banque de données larves'!$A7,Sites!$A$1:$H$1,0))&lt;&gt;0,INDEX(Sites!$A$1:$H$14,MATCH('Banque de données larves'!B$1,Sites!$A$1:$A$14,0),MATCH('Banque de données larves'!$A7,Sites!$A$1:$H$1,0)),""))</f>
        <v>#REF!</v>
      </c>
      <c r="C7" s="112" t="e">
        <f>IF(COUNTBLANK($A7)=1,"",IF(INDEX(Sites!$A$1:$H$14,MATCH('Banque de données larves'!C$1,Sites!$A$1:$A$14,0),MATCH('Banque de données larves'!$A7,Sites!$A$1:$H$1,0))&lt;&gt;0,INDEX(Sites!$A$1:$H$14,MATCH('Banque de données larves'!C$1,Sites!$A$1:$A$14,0),MATCH('Banque de données larves'!$A7,Sites!$A$1:$H$1,0)),""))</f>
        <v>#REF!</v>
      </c>
      <c r="D7" s="112" t="e">
        <f>IF(COUNTBLANK($A7)=1,"",IF(INDEX(Sites!$A$1:$H$14,MATCH('Banque de données larves'!D$1,Sites!$A$1:$A$14,0),MATCH('Banque de données larves'!$A7,Sites!$A$1:$H$1,0))&lt;&gt;0,INDEX(Sites!$A$1:$H$14,MATCH('Banque de données larves'!D$1,Sites!$A$1:$A$14,0),MATCH('Banque de données larves'!$A7,Sites!$A$1:$H$1,0)),""))</f>
        <v>#REF!</v>
      </c>
      <c r="E7" s="113" t="e">
        <f>IF(COUNTBLANK($A7)=1,"",IF(INDEX(Sites!$A$1:$H$14,MATCH('Banque de données larves'!E$1,Sites!$A$1:$A$14,0),MATCH('Banque de données larves'!$A7,Sites!$A$1:$H$1,0))&lt;&gt;0,INDEX(Sites!$A$1:$H$14,MATCH('Banque de données larves'!E$1,Sites!$A$1:$A$14,0),MATCH('Banque de données larves'!$A7,Sites!$A$1:$H$1,0)),""))</f>
        <v>#REF!</v>
      </c>
      <c r="F7" s="113" t="e">
        <f>IF(COUNTBLANK($A7)=1,"",IF(INDEX(Sites!$A$1:$H$14,MATCH('Banque de données larves'!F$1,Sites!$A$1:$A$14,0),MATCH('Banque de données larves'!$A7,Sites!$A$1:$H$1,0))&lt;&gt;0,INDEX(Sites!$A$1:$H$14,MATCH('Banque de données larves'!F$1,Sites!$A$1:$A$14,0),MATCH('Banque de données larves'!$A7,Sites!$A$1:$H$1,0)),""))</f>
        <v>#REF!</v>
      </c>
      <c r="G7" s="113" t="e">
        <f>IF(COUNTBLANK($A7)=1,"",IF(INDEX(Sites!$A$1:$H$14,MATCH('Banque de données larves'!G$1,Sites!$A$1:$A$14,0),MATCH('Banque de données larves'!$A7,Sites!$A$1:$H$1,0))&lt;&gt;0,INDEX(Sites!$A$1:$H$14,MATCH('Banque de données larves'!G$1,Sites!$A$1:$A$14,0),MATCH('Banque de données larves'!$A7,Sites!$A$1:$H$1,0)),""))</f>
        <v>#REF!</v>
      </c>
      <c r="H7" s="113" t="e">
        <f>IF(COUNTBLANK($A7)=1,"",IF(INDEX(Sites!$A$1:$H$14,MATCH('Banque de données larves'!H$1,Sites!$A$1:$A$14,0),MATCH('Banque de données larves'!$A7,Sites!$A$1:$H$1,0))&lt;&gt;0,INDEX(Sites!$A$1:$H$14,MATCH('Banque de données larves'!H$1,Sites!$A$1:$A$14,0),MATCH('Banque de données larves'!$A7,Sites!$A$1:$H$1,0)),""))</f>
        <v>#REF!</v>
      </c>
      <c r="I7" s="113" t="e">
        <f>IF(COUNTA(#REF!)&gt;0,#REF!,"")</f>
        <v>#REF!</v>
      </c>
      <c r="J7" s="114" t="e">
        <f>IF(COUNTA(#REF!)&gt;0,#REF!,"")</f>
        <v>#REF!</v>
      </c>
      <c r="K7" s="115" t="e">
        <f>IF(COUNTA(#REF!)&gt;0,#REF!,"")</f>
        <v>#REF!</v>
      </c>
      <c r="L7" s="116" t="e">
        <f>IF(COUNTA(#REF!)&gt;0,#REF!,"")</f>
        <v>#REF!</v>
      </c>
      <c r="M7" s="117" t="e">
        <f>IF(COUNTA(#REF!)&gt;0,#REF!,"")</f>
        <v>#REF!</v>
      </c>
      <c r="N7" s="117" t="e">
        <f>IF(COUNTBLANK(#REF!)&lt;100,SUM(#REF!),"")</f>
        <v>#REF!</v>
      </c>
      <c r="O7" s="125" t="e">
        <f>IF(COUNTBLANK($N7)=0,SUM(#REF!)/$N7,"")</f>
        <v>#REF!</v>
      </c>
      <c r="P7" s="125" t="e">
        <f>IF(COUNTBLANK($N7)=0,SUM(#REF!)/$N7,"")</f>
        <v>#REF!</v>
      </c>
      <c r="Q7" s="126" t="str">
        <f>IF(ISNUMBER(AVERAGE(#REF!)),AVERAGE(#REF!),"")</f>
        <v/>
      </c>
      <c r="R7" s="127" t="e">
        <f>IF(COUNTBLANK($N7)=0,SUM(#REF!)/$N7,"")</f>
        <v>#REF!</v>
      </c>
      <c r="S7" s="141" t="e">
        <f>IF(COUNTA(#REF!)&gt;0,#REF!,"")</f>
        <v>#REF!</v>
      </c>
    </row>
    <row r="8" spans="1:19" x14ac:dyDescent="0.2">
      <c r="A8" s="111" t="e">
        <f>IF(#REF!&lt;&gt;0,#REF!,"")</f>
        <v>#REF!</v>
      </c>
      <c r="B8" s="111" t="e">
        <f>IF(COUNTBLANK($A8)=1,"",IF(INDEX(Sites!$A$1:$H$14,MATCH('Banque de données larves'!B$1,Sites!$A$1:$A$14,0),MATCH('Banque de données larves'!$A8,Sites!$A$1:$H$1,0))&lt;&gt;0,INDEX(Sites!$A$1:$H$14,MATCH('Banque de données larves'!B$1,Sites!$A$1:$A$14,0),MATCH('Banque de données larves'!$A8,Sites!$A$1:$H$1,0)),""))</f>
        <v>#REF!</v>
      </c>
      <c r="C8" s="112" t="e">
        <f>IF(COUNTBLANK($A8)=1,"",IF(INDEX(Sites!$A$1:$H$14,MATCH('Banque de données larves'!C$1,Sites!$A$1:$A$14,0),MATCH('Banque de données larves'!$A8,Sites!$A$1:$H$1,0))&lt;&gt;0,INDEX(Sites!$A$1:$H$14,MATCH('Banque de données larves'!C$1,Sites!$A$1:$A$14,0),MATCH('Banque de données larves'!$A8,Sites!$A$1:$H$1,0)),""))</f>
        <v>#REF!</v>
      </c>
      <c r="D8" s="112" t="e">
        <f>IF(COUNTBLANK($A8)=1,"",IF(INDEX(Sites!$A$1:$H$14,MATCH('Banque de données larves'!D$1,Sites!$A$1:$A$14,0),MATCH('Banque de données larves'!$A8,Sites!$A$1:$H$1,0))&lt;&gt;0,INDEX(Sites!$A$1:$H$14,MATCH('Banque de données larves'!D$1,Sites!$A$1:$A$14,0),MATCH('Banque de données larves'!$A8,Sites!$A$1:$H$1,0)),""))</f>
        <v>#REF!</v>
      </c>
      <c r="E8" s="113" t="e">
        <f>IF(COUNTBLANK($A8)=1,"",IF(INDEX(Sites!$A$1:$H$14,MATCH('Banque de données larves'!E$1,Sites!$A$1:$A$14,0),MATCH('Banque de données larves'!$A8,Sites!$A$1:$H$1,0))&lt;&gt;0,INDEX(Sites!$A$1:$H$14,MATCH('Banque de données larves'!E$1,Sites!$A$1:$A$14,0),MATCH('Banque de données larves'!$A8,Sites!$A$1:$H$1,0)),""))</f>
        <v>#REF!</v>
      </c>
      <c r="F8" s="113" t="e">
        <f>IF(COUNTBLANK($A8)=1,"",IF(INDEX(Sites!$A$1:$H$14,MATCH('Banque de données larves'!F$1,Sites!$A$1:$A$14,0),MATCH('Banque de données larves'!$A8,Sites!$A$1:$H$1,0))&lt;&gt;0,INDEX(Sites!$A$1:$H$14,MATCH('Banque de données larves'!F$1,Sites!$A$1:$A$14,0),MATCH('Banque de données larves'!$A8,Sites!$A$1:$H$1,0)),""))</f>
        <v>#REF!</v>
      </c>
      <c r="G8" s="113" t="e">
        <f>IF(COUNTBLANK($A8)=1,"",IF(INDEX(Sites!$A$1:$H$14,MATCH('Banque de données larves'!G$1,Sites!$A$1:$A$14,0),MATCH('Banque de données larves'!$A8,Sites!$A$1:$H$1,0))&lt;&gt;0,INDEX(Sites!$A$1:$H$14,MATCH('Banque de données larves'!G$1,Sites!$A$1:$A$14,0),MATCH('Banque de données larves'!$A8,Sites!$A$1:$H$1,0)),""))</f>
        <v>#REF!</v>
      </c>
      <c r="H8" s="113" t="e">
        <f>IF(COUNTBLANK($A8)=1,"",IF(INDEX(Sites!$A$1:$H$14,MATCH('Banque de données larves'!H$1,Sites!$A$1:$A$14,0),MATCH('Banque de données larves'!$A8,Sites!$A$1:$H$1,0))&lt;&gt;0,INDEX(Sites!$A$1:$H$14,MATCH('Banque de données larves'!H$1,Sites!$A$1:$A$14,0),MATCH('Banque de données larves'!$A8,Sites!$A$1:$H$1,0)),""))</f>
        <v>#REF!</v>
      </c>
      <c r="I8" s="113" t="e">
        <f>IF(COUNTA(#REF!)&gt;0,#REF!,"")</f>
        <v>#REF!</v>
      </c>
      <c r="J8" s="114" t="e">
        <f>IF(COUNTA(#REF!)&gt;0,#REF!,"")</f>
        <v>#REF!</v>
      </c>
      <c r="K8" s="115" t="e">
        <f>IF(COUNTA(#REF!)&gt;0,#REF!,"")</f>
        <v>#REF!</v>
      </c>
      <c r="L8" s="116" t="e">
        <f>IF(COUNTA(#REF!)&gt;0,#REF!,"")</f>
        <v>#REF!</v>
      </c>
      <c r="M8" s="117" t="e">
        <f>IF(COUNTA(#REF!)&gt;0,#REF!,"")</f>
        <v>#REF!</v>
      </c>
      <c r="N8" s="117" t="e">
        <f>IF(COUNTBLANK(#REF!)&lt;100,SUM(#REF!),"")</f>
        <v>#REF!</v>
      </c>
      <c r="O8" s="125" t="e">
        <f>IF(COUNTBLANK($N8)=0,SUM(#REF!)/$N8,"")</f>
        <v>#REF!</v>
      </c>
      <c r="P8" s="125" t="e">
        <f>IF(COUNTBLANK($N8)=0,SUM(#REF!)/$N8,"")</f>
        <v>#REF!</v>
      </c>
      <c r="Q8" s="126" t="str">
        <f>IF(ISNUMBER(AVERAGE(#REF!)),AVERAGE(#REF!),"")</f>
        <v/>
      </c>
      <c r="R8" s="127" t="e">
        <f>IF(COUNTBLANK($N8)=0,SUM(#REF!)/$N8,"")</f>
        <v>#REF!</v>
      </c>
      <c r="S8" s="141" t="e">
        <f>IF(COUNTA(#REF!)&gt;0,#REF!,"")</f>
        <v>#REF!</v>
      </c>
    </row>
    <row r="9" spans="1:19" ht="13.5" thickBot="1" x14ac:dyDescent="0.25">
      <c r="A9" s="118" t="e">
        <f>IF(#REF!&lt;&gt;0,#REF!,"")</f>
        <v>#REF!</v>
      </c>
      <c r="B9" s="118" t="e">
        <f>IF(COUNTBLANK($A9)=1,"",IF(INDEX(Sites!$A$1:$H$14,MATCH('Banque de données larves'!B$1,Sites!$A$1:$A$14,0),MATCH('Banque de données larves'!$A9,Sites!$A$1:$H$1,0))&lt;&gt;0,INDEX(Sites!$A$1:$H$14,MATCH('Banque de données larves'!B$1,Sites!$A$1:$A$14,0),MATCH('Banque de données larves'!$A9,Sites!$A$1:$H$1,0)),""))</f>
        <v>#REF!</v>
      </c>
      <c r="C9" s="119" t="e">
        <f>IF(COUNTBLANK($A9)=1,"",IF(INDEX(Sites!$A$1:$H$14,MATCH('Banque de données larves'!C$1,Sites!$A$1:$A$14,0),MATCH('Banque de données larves'!$A9,Sites!$A$1:$H$1,0))&lt;&gt;0,INDEX(Sites!$A$1:$H$14,MATCH('Banque de données larves'!C$1,Sites!$A$1:$A$14,0),MATCH('Banque de données larves'!$A9,Sites!$A$1:$H$1,0)),""))</f>
        <v>#REF!</v>
      </c>
      <c r="D9" s="119" t="e">
        <f>IF(COUNTBLANK($A9)=1,"",IF(INDEX(Sites!$A$1:$H$14,MATCH('Banque de données larves'!D$1,Sites!$A$1:$A$14,0),MATCH('Banque de données larves'!$A9,Sites!$A$1:$H$1,0))&lt;&gt;0,INDEX(Sites!$A$1:$H$14,MATCH('Banque de données larves'!D$1,Sites!$A$1:$A$14,0),MATCH('Banque de données larves'!$A9,Sites!$A$1:$H$1,0)),""))</f>
        <v>#REF!</v>
      </c>
      <c r="E9" s="120" t="e">
        <f>IF(COUNTBLANK($A9)=1,"",IF(INDEX(Sites!$A$1:$H$14,MATCH('Banque de données larves'!E$1,Sites!$A$1:$A$14,0),MATCH('Banque de données larves'!$A9,Sites!$A$1:$H$1,0))&lt;&gt;0,INDEX(Sites!$A$1:$H$14,MATCH('Banque de données larves'!E$1,Sites!$A$1:$A$14,0),MATCH('Banque de données larves'!$A9,Sites!$A$1:$H$1,0)),""))</f>
        <v>#REF!</v>
      </c>
      <c r="F9" s="120" t="e">
        <f>IF(COUNTBLANK($A9)=1,"",IF(INDEX(Sites!$A$1:$H$14,MATCH('Banque de données larves'!F$1,Sites!$A$1:$A$14,0),MATCH('Banque de données larves'!$A9,Sites!$A$1:$H$1,0))&lt;&gt;0,INDEX(Sites!$A$1:$H$14,MATCH('Banque de données larves'!F$1,Sites!$A$1:$A$14,0),MATCH('Banque de données larves'!$A9,Sites!$A$1:$H$1,0)),""))</f>
        <v>#REF!</v>
      </c>
      <c r="G9" s="120" t="e">
        <f>IF(COUNTBLANK($A9)=1,"",IF(INDEX(Sites!$A$1:$H$14,MATCH('Banque de données larves'!G$1,Sites!$A$1:$A$14,0),MATCH('Banque de données larves'!$A9,Sites!$A$1:$H$1,0))&lt;&gt;0,INDEX(Sites!$A$1:$H$14,MATCH('Banque de données larves'!G$1,Sites!$A$1:$A$14,0),MATCH('Banque de données larves'!$A9,Sites!$A$1:$H$1,0)),""))</f>
        <v>#REF!</v>
      </c>
      <c r="H9" s="120" t="e">
        <f>IF(COUNTBLANK($A9)=1,"",IF(INDEX(Sites!$A$1:$H$14,MATCH('Banque de données larves'!H$1,Sites!$A$1:$A$14,0),MATCH('Banque de données larves'!$A9,Sites!$A$1:$H$1,0))&lt;&gt;0,INDEX(Sites!$A$1:$H$14,MATCH('Banque de données larves'!H$1,Sites!$A$1:$A$14,0),MATCH('Banque de données larves'!$A9,Sites!$A$1:$H$1,0)),""))</f>
        <v>#REF!</v>
      </c>
      <c r="I9" s="120" t="e">
        <f>IF(COUNTA(#REF!)&gt;0,#REF!,"")</f>
        <v>#REF!</v>
      </c>
      <c r="J9" s="121" t="e">
        <f>IF(COUNTA(#REF!)&gt;0,#REF!,"")</f>
        <v>#REF!</v>
      </c>
      <c r="K9" s="122" t="e">
        <f>IF(COUNTA(#REF!)&gt;0,#REF!,"")</f>
        <v>#REF!</v>
      </c>
      <c r="L9" s="123" t="e">
        <f>IF(COUNTA(#REF!)&gt;0,#REF!,"")</f>
        <v>#REF!</v>
      </c>
      <c r="M9" s="124" t="e">
        <f>IF(COUNTA(#REF!)&gt;0,#REF!,"")</f>
        <v>#REF!</v>
      </c>
      <c r="N9" s="124" t="e">
        <f>IF(COUNTBLANK(#REF!)&lt;100,SUM(#REF!),"")</f>
        <v>#REF!</v>
      </c>
      <c r="O9" s="128" t="e">
        <f>IF(COUNTBLANK($N9)=0,SUM(#REF!)/$N9,"")</f>
        <v>#REF!</v>
      </c>
      <c r="P9" s="128" t="e">
        <f>IF(COUNTBLANK($N9)=0,SUM(#REF!)/$N9,"")</f>
        <v>#REF!</v>
      </c>
      <c r="Q9" s="129" t="str">
        <f>IF(ISNUMBER(AVERAGE(#REF!)),AVERAGE(#REF!),"")</f>
        <v/>
      </c>
      <c r="R9" s="130" t="e">
        <f>IF(COUNTBLANK($N9)=0,SUM(#REF!)/$N9,"")</f>
        <v>#REF!</v>
      </c>
      <c r="S9" s="142" t="e">
        <f>IF(COUNTA(#REF!)&gt;0,#REF!,"")</f>
        <v>#REF!</v>
      </c>
    </row>
  </sheetData>
  <sheetProtection autoFilter="0"/>
  <mergeCells count="12">
    <mergeCell ref="A1:A2"/>
    <mergeCell ref="S1:S2"/>
    <mergeCell ref="K1:R1"/>
    <mergeCell ref="B1:B2"/>
    <mergeCell ref="C1:C2"/>
    <mergeCell ref="D1:D2"/>
    <mergeCell ref="E1:E2"/>
    <mergeCell ref="F1:F2"/>
    <mergeCell ref="G1:G2"/>
    <mergeCell ref="H1:H2"/>
    <mergeCell ref="I1:I2"/>
    <mergeCell ref="J1:J2"/>
  </mergeCells>
  <conditionalFormatting sqref="K3:R3 B3:I3">
    <cfRule type="containsBlanks" dxfId="55" priority="178">
      <formula>LEN(TRIM(B3))=0</formula>
    </cfRule>
  </conditionalFormatting>
  <conditionalFormatting sqref="B4:H4">
    <cfRule type="containsBlanks" dxfId="54" priority="170">
      <formula>LEN(TRIM(B4))=0</formula>
    </cfRule>
  </conditionalFormatting>
  <conditionalFormatting sqref="B5:H5">
    <cfRule type="containsBlanks" dxfId="53" priority="162">
      <formula>LEN(TRIM(B5))=0</formula>
    </cfRule>
  </conditionalFormatting>
  <conditionalFormatting sqref="B6:H6">
    <cfRule type="containsBlanks" dxfId="52" priority="154">
      <formula>LEN(TRIM(B6))=0</formula>
    </cfRule>
  </conditionalFormatting>
  <conditionalFormatting sqref="J3">
    <cfRule type="containsBlanks" dxfId="51" priority="147">
      <formula>LEN(TRIM(J3))=0</formula>
    </cfRule>
  </conditionalFormatting>
  <conditionalFormatting sqref="B7:H7">
    <cfRule type="containsBlanks" dxfId="50" priority="121">
      <formula>LEN(TRIM(B7))=0</formula>
    </cfRule>
  </conditionalFormatting>
  <conditionalFormatting sqref="B8:H8">
    <cfRule type="containsBlanks" dxfId="49" priority="106">
      <formula>LEN(TRIM(B8))=0</formula>
    </cfRule>
  </conditionalFormatting>
  <conditionalFormatting sqref="B9:H9">
    <cfRule type="containsBlanks" dxfId="48" priority="91">
      <formula>LEN(TRIM(B9))=0</formula>
    </cfRule>
  </conditionalFormatting>
  <conditionalFormatting sqref="A3:A9">
    <cfRule type="containsBlanks" dxfId="47" priority="29">
      <formula>LEN(TRIM(A3))=0</formula>
    </cfRule>
  </conditionalFormatting>
  <conditionalFormatting sqref="K4:R4 I4">
    <cfRule type="containsBlanks" dxfId="46" priority="28">
      <formula>LEN(TRIM(I4))=0</formula>
    </cfRule>
  </conditionalFormatting>
  <conditionalFormatting sqref="J4">
    <cfRule type="containsBlanks" dxfId="45" priority="27">
      <formula>LEN(TRIM(J4))=0</formula>
    </cfRule>
  </conditionalFormatting>
  <conditionalFormatting sqref="K9:R9 I9">
    <cfRule type="containsBlanks" dxfId="44" priority="16">
      <formula>LEN(TRIM(I9))=0</formula>
    </cfRule>
  </conditionalFormatting>
  <conditionalFormatting sqref="J9">
    <cfRule type="containsBlanks" dxfId="43" priority="15">
      <formula>LEN(TRIM(J9))=0</formula>
    </cfRule>
  </conditionalFormatting>
  <conditionalFormatting sqref="K5:R5 I5">
    <cfRule type="containsBlanks" dxfId="42" priority="24">
      <formula>LEN(TRIM(I5))=0</formula>
    </cfRule>
  </conditionalFormatting>
  <conditionalFormatting sqref="J5">
    <cfRule type="containsBlanks" dxfId="41" priority="23">
      <formula>LEN(TRIM(J5))=0</formula>
    </cfRule>
  </conditionalFormatting>
  <conditionalFormatting sqref="K6:R6 I6">
    <cfRule type="containsBlanks" dxfId="40" priority="22">
      <formula>LEN(TRIM(I6))=0</formula>
    </cfRule>
  </conditionalFormatting>
  <conditionalFormatting sqref="J6">
    <cfRule type="containsBlanks" dxfId="39" priority="21">
      <formula>LEN(TRIM(J6))=0</formula>
    </cfRule>
  </conditionalFormatting>
  <conditionalFormatting sqref="K7:R7 I7">
    <cfRule type="containsBlanks" dxfId="38" priority="20">
      <formula>LEN(TRIM(I7))=0</formula>
    </cfRule>
  </conditionalFormatting>
  <conditionalFormatting sqref="J7">
    <cfRule type="containsBlanks" dxfId="37" priority="19">
      <formula>LEN(TRIM(J7))=0</formula>
    </cfRule>
  </conditionalFormatting>
  <conditionalFormatting sqref="K8:R8 I8">
    <cfRule type="containsBlanks" dxfId="36" priority="18">
      <formula>LEN(TRIM(I8))=0</formula>
    </cfRule>
  </conditionalFormatting>
  <conditionalFormatting sqref="J8">
    <cfRule type="containsBlanks" dxfId="35" priority="17">
      <formula>LEN(TRIM(J8))=0</formula>
    </cfRule>
  </conditionalFormatting>
  <conditionalFormatting sqref="S3">
    <cfRule type="containsBlanks" dxfId="34" priority="7">
      <formula>LEN(TRIM(S3))=0</formula>
    </cfRule>
  </conditionalFormatting>
  <conditionalFormatting sqref="S4">
    <cfRule type="containsBlanks" dxfId="33" priority="6">
      <formula>LEN(TRIM(S4))=0</formula>
    </cfRule>
  </conditionalFormatting>
  <conditionalFormatting sqref="S9">
    <cfRule type="containsBlanks" dxfId="32" priority="1">
      <formula>LEN(TRIM(S9))=0</formula>
    </cfRule>
  </conditionalFormatting>
  <conditionalFormatting sqref="S5">
    <cfRule type="containsBlanks" dxfId="31" priority="5">
      <formula>LEN(TRIM(S5))=0</formula>
    </cfRule>
  </conditionalFormatting>
  <conditionalFormatting sqref="S6">
    <cfRule type="containsBlanks" dxfId="30" priority="4">
      <formula>LEN(TRIM(S6))=0</formula>
    </cfRule>
  </conditionalFormatting>
  <conditionalFormatting sqref="S7">
    <cfRule type="containsBlanks" dxfId="29" priority="3">
      <formula>LEN(TRIM(S7))=0</formula>
    </cfRule>
  </conditionalFormatting>
  <conditionalFormatting sqref="S8">
    <cfRule type="containsBlanks" dxfId="28" priority="2">
      <formula>LEN(TRIM(S8))=0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9"/>
  <sheetViews>
    <sheetView showGridLines="0" zoomScale="85" zoomScaleNormal="85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D6" sqref="D6"/>
    </sheetView>
  </sheetViews>
  <sheetFormatPr baseColWidth="10" defaultColWidth="11.42578125" defaultRowHeight="12.75" x14ac:dyDescent="0.2"/>
  <cols>
    <col min="1" max="1" width="0" style="100" hidden="1" customWidth="1"/>
    <col min="2" max="2" width="23" style="100" bestFit="1" customWidth="1"/>
    <col min="3" max="4" width="23.5703125" style="100" customWidth="1"/>
    <col min="5" max="5" width="11.140625" style="100" customWidth="1"/>
    <col min="6" max="8" width="20.28515625" style="100" customWidth="1"/>
    <col min="9" max="10" width="13" style="100" customWidth="1"/>
    <col min="11" max="11" width="20.28515625" style="100" customWidth="1"/>
    <col min="12" max="12" width="15.5703125" style="100" bestFit="1" customWidth="1"/>
    <col min="13" max="13" width="31.42578125" style="100" customWidth="1"/>
    <col min="14" max="16" width="12.7109375" style="100" customWidth="1"/>
    <col min="17" max="17" width="13.7109375" style="100" customWidth="1"/>
    <col min="18" max="19" width="12.7109375" style="100" customWidth="1"/>
    <col min="20" max="20" width="30.7109375" style="100" customWidth="1"/>
    <col min="21" max="16384" width="11.42578125" style="100"/>
  </cols>
  <sheetData>
    <row r="1" spans="1:20" ht="20.100000000000001" customHeight="1" x14ac:dyDescent="0.2">
      <c r="A1" s="207" t="s">
        <v>81</v>
      </c>
      <c r="B1" s="207" t="s">
        <v>7</v>
      </c>
      <c r="C1" s="214" t="s">
        <v>9</v>
      </c>
      <c r="D1" s="214" t="s">
        <v>11</v>
      </c>
      <c r="E1" s="216" t="s">
        <v>15</v>
      </c>
      <c r="F1" s="214" t="s">
        <v>19</v>
      </c>
      <c r="G1" s="214" t="s">
        <v>20</v>
      </c>
      <c r="H1" s="214" t="s">
        <v>21</v>
      </c>
      <c r="I1" s="216" t="s">
        <v>70</v>
      </c>
      <c r="J1" s="218" t="s">
        <v>88</v>
      </c>
      <c r="K1" s="211" t="s">
        <v>89</v>
      </c>
      <c r="L1" s="212"/>
      <c r="M1" s="212"/>
      <c r="N1" s="212"/>
      <c r="O1" s="212"/>
      <c r="P1" s="212"/>
      <c r="Q1" s="212"/>
      <c r="R1" s="212"/>
      <c r="S1" s="213"/>
      <c r="T1" s="209" t="s">
        <v>22</v>
      </c>
    </row>
    <row r="2" spans="1:20" ht="26.25" thickBot="1" x14ac:dyDescent="0.25">
      <c r="A2" s="208"/>
      <c r="B2" s="208"/>
      <c r="C2" s="215"/>
      <c r="D2" s="215"/>
      <c r="E2" s="217"/>
      <c r="F2" s="215"/>
      <c r="G2" s="215"/>
      <c r="H2" s="215"/>
      <c r="I2" s="217"/>
      <c r="J2" s="219"/>
      <c r="K2" s="150" t="s">
        <v>72</v>
      </c>
      <c r="L2" s="152" t="s">
        <v>74</v>
      </c>
      <c r="M2" s="99" t="s">
        <v>75</v>
      </c>
      <c r="N2" s="99" t="s">
        <v>83</v>
      </c>
      <c r="O2" s="152" t="s">
        <v>84</v>
      </c>
      <c r="P2" s="151" t="s">
        <v>85</v>
      </c>
      <c r="Q2" s="96" t="s">
        <v>90</v>
      </c>
      <c r="R2" s="152" t="s">
        <v>91</v>
      </c>
      <c r="S2" s="97" t="s">
        <v>92</v>
      </c>
      <c r="T2" s="210"/>
    </row>
    <row r="3" spans="1:20" x14ac:dyDescent="0.2">
      <c r="A3" s="101" t="e">
        <f>IF(#REF!&lt;&gt;0,#REF!,"")</f>
        <v>#REF!</v>
      </c>
      <c r="B3" s="101" t="e">
        <f>IF(COUNTBLANK($A3)=1,"",IF(INDEX(Sites!$A$1:$H$14,MATCH('Banque de données dommages'!B$1,Sites!$A$1:$A$14,0),MATCH('Banque de données dommages'!$A3,Sites!$A$1:$H$1,0))&lt;&gt;0,INDEX(Sites!$A$1:$H$14,MATCH('Banque de données dommages'!B$1,Sites!$A$1:$A$14,0),MATCH('Banque de données dommages'!$A3,Sites!$A$1:$H$1,0)),""))</f>
        <v>#REF!</v>
      </c>
      <c r="C3" s="102" t="e">
        <f>IF(COUNTBLANK($A3)=1,"",IF(INDEX(Sites!$A$1:$H$14,MATCH('Banque de données dommages'!C$1,Sites!$A$1:$A$14,0),MATCH('Banque de données dommages'!$A3,Sites!$A$1:$H$1,0))&lt;&gt;0,INDEX(Sites!$A$1:$H$14,MATCH('Banque de données dommages'!C$1,Sites!$A$1:$A$14,0),MATCH('Banque de données dommages'!$A3,Sites!$A$1:$H$1,0)),""))</f>
        <v>#REF!</v>
      </c>
      <c r="D3" s="102" t="e">
        <f>IF(COUNTBLANK($A3)=1,"",IF(INDEX(Sites!$A$1:$H$14,MATCH('Banque de données dommages'!D$1,Sites!$A$1:$A$14,0),MATCH('Banque de données dommages'!$A3,Sites!$A$1:$H$1,0))&lt;&gt;0,INDEX(Sites!$A$1:$H$14,MATCH('Banque de données dommages'!D$1,Sites!$A$1:$A$14,0),MATCH('Banque de données dommages'!$A3,Sites!$A$1:$H$1,0)),""))</f>
        <v>#REF!</v>
      </c>
      <c r="E3" s="103" t="e">
        <f>IF(COUNTBLANK($A3)=1,"",IF(INDEX(Sites!$A$1:$H$14,MATCH('Banque de données dommages'!E$1,Sites!$A$1:$A$14,0),MATCH('Banque de données dommages'!$A3,Sites!$A$1:$H$1,0))&lt;&gt;0,INDEX(Sites!$A$1:$H$14,MATCH('Banque de données dommages'!E$1,Sites!$A$1:$A$14,0),MATCH('Banque de données dommages'!$A3,Sites!$A$1:$H$1,0)),""))</f>
        <v>#REF!</v>
      </c>
      <c r="F3" s="103" t="e">
        <f>IF(COUNTBLANK($A3)=1,"",IF(INDEX(Sites!$A$1:$H$14,MATCH('Banque de données dommages'!F$1,Sites!$A$1:$A$14,0),MATCH('Banque de données dommages'!$A3,Sites!$A$1:$H$1,0))&lt;&gt;0,INDEX(Sites!$A$1:$H$14,MATCH('Banque de données dommages'!F$1,Sites!$A$1:$A$14,0),MATCH('Banque de données dommages'!$A3,Sites!$A$1:$H$1,0)),""))</f>
        <v>#REF!</v>
      </c>
      <c r="G3" s="103" t="e">
        <f>IF(COUNTBLANK($A3)=1,"",IF(INDEX(Sites!$A$1:$H$14,MATCH('Banque de données dommages'!G$1,Sites!$A$1:$A$14,0),MATCH('Banque de données dommages'!$A3,Sites!$A$1:$H$1,0))&lt;&gt;0,INDEX(Sites!$A$1:$H$14,MATCH('Banque de données dommages'!G$1,Sites!$A$1:$A$14,0),MATCH('Banque de données dommages'!$A3,Sites!$A$1:$H$1,0)),""))</f>
        <v>#REF!</v>
      </c>
      <c r="H3" s="103" t="e">
        <f>IF(COUNTBLANK($A3)=1,"",IF(INDEX(Sites!$A$1:$H$14,MATCH('Banque de données dommages'!H$1,Sites!$A$1:$A$14,0),MATCH('Banque de données dommages'!$A3,Sites!$A$1:$H$1,0))&lt;&gt;0,INDEX(Sites!$A$1:$H$14,MATCH('Banque de données dommages'!H$1,Sites!$A$1:$A$14,0),MATCH('Banque de données dommages'!$A3,Sites!$A$1:$H$1,0)),""))</f>
        <v>#REF!</v>
      </c>
      <c r="I3" s="103" t="e">
        <f>IF(COUNTA(#REF!)&gt;0,#REF!,"")</f>
        <v>#REF!</v>
      </c>
      <c r="J3" s="104" t="e">
        <f>IF(COUNTA(#REF!)&gt;0,#REF!,"")</f>
        <v>#REF!</v>
      </c>
      <c r="K3" s="105" t="e">
        <f>IF(COUNTA(#REF!)&gt;0,#REF!,"")</f>
        <v>#REF!</v>
      </c>
      <c r="L3" s="106" t="e">
        <f>IF(COUNTA(#REF!)&gt;0,#REF!,"")</f>
        <v>#REF!</v>
      </c>
      <c r="M3" s="107" t="e">
        <f>IF(COUNTA(#REF!)&gt;0,#REF!,"")</f>
        <v>#REF!</v>
      </c>
      <c r="N3" s="107" t="e">
        <f>IF(COUNTBLANK(#REF!)&lt;100,SUM(#REF!),"")</f>
        <v>#REF!</v>
      </c>
      <c r="O3" s="108" t="e">
        <f>IF(COUNTBLANK($N3)=0,SUM(#REF!)/$N3,"")</f>
        <v>#REF!</v>
      </c>
      <c r="P3" s="108" t="e">
        <f>IF(COUNTBLANK($N3)=0,SUM(#REF!)/$N3,"")</f>
        <v>#REF!</v>
      </c>
      <c r="Q3" s="107" t="e">
        <f>IF(COUNTBLANK(#REF!)&lt;100,SUM(#REF!),"")</f>
        <v>#REF!</v>
      </c>
      <c r="R3" s="131" t="str">
        <f>IF(ISNUMBER(AVERAGE(#REF!)),AVERAGE(#REF!),"")</f>
        <v/>
      </c>
      <c r="S3" s="110" t="str">
        <f>IF(ISNUMBER(AVERAGE(#REF!)),AVERAGE(#REF!),"")</f>
        <v/>
      </c>
      <c r="T3" s="140" t="e">
        <f>IF(COUNTA(#REF!)&gt;0,#REF!,"")</f>
        <v>#REF!</v>
      </c>
    </row>
    <row r="4" spans="1:20" x14ac:dyDescent="0.2">
      <c r="A4" s="111" t="e">
        <f>IF(#REF!&lt;&gt;0,#REF!,"")</f>
        <v>#REF!</v>
      </c>
      <c r="B4" s="111" t="e">
        <f>IF(COUNTBLANK($A4)=1,"",IF(INDEX(Sites!$A$1:$H$14,MATCH('Banque de données dommages'!B$1,Sites!$A$1:$A$14,0),MATCH('Banque de données dommages'!$A4,Sites!$A$1:$H$1,0))&lt;&gt;0,INDEX(Sites!$A$1:$H$14,MATCH('Banque de données dommages'!B$1,Sites!$A$1:$A$14,0),MATCH('Banque de données dommages'!$A4,Sites!$A$1:$H$1,0)),""))</f>
        <v>#REF!</v>
      </c>
      <c r="C4" s="112" t="e">
        <f>IF(COUNTBLANK($A4)=1,"",IF(INDEX(Sites!$A$1:$H$14,MATCH('Banque de données dommages'!C$1,Sites!$A$1:$A$14,0),MATCH('Banque de données dommages'!$A4,Sites!$A$1:$H$1,0))&lt;&gt;0,INDEX(Sites!$A$1:$H$14,MATCH('Banque de données dommages'!C$1,Sites!$A$1:$A$14,0),MATCH('Banque de données dommages'!$A4,Sites!$A$1:$H$1,0)),""))</f>
        <v>#REF!</v>
      </c>
      <c r="D4" s="112" t="e">
        <f>IF(COUNTBLANK($A4)=1,"",IF(INDEX(Sites!$A$1:$H$14,MATCH('Banque de données dommages'!D$1,Sites!$A$1:$A$14,0),MATCH('Banque de données dommages'!$A4,Sites!$A$1:$H$1,0))&lt;&gt;0,INDEX(Sites!$A$1:$H$14,MATCH('Banque de données dommages'!D$1,Sites!$A$1:$A$14,0),MATCH('Banque de données dommages'!$A4,Sites!$A$1:$H$1,0)),""))</f>
        <v>#REF!</v>
      </c>
      <c r="E4" s="113" t="e">
        <f>IF(COUNTBLANK($A4)=1,"",IF(INDEX(Sites!$A$1:$H$14,MATCH('Banque de données dommages'!E$1,Sites!$A$1:$A$14,0),MATCH('Banque de données dommages'!$A4,Sites!$A$1:$H$1,0))&lt;&gt;0,INDEX(Sites!$A$1:$H$14,MATCH('Banque de données dommages'!E$1,Sites!$A$1:$A$14,0),MATCH('Banque de données dommages'!$A4,Sites!$A$1:$H$1,0)),""))</f>
        <v>#REF!</v>
      </c>
      <c r="F4" s="113" t="e">
        <f>IF(COUNTBLANK($A4)=1,"",IF(INDEX(Sites!$A$1:$H$14,MATCH('Banque de données dommages'!F$1,Sites!$A$1:$A$14,0),MATCH('Banque de données dommages'!$A4,Sites!$A$1:$H$1,0))&lt;&gt;0,INDEX(Sites!$A$1:$H$14,MATCH('Banque de données dommages'!F$1,Sites!$A$1:$A$14,0),MATCH('Banque de données dommages'!$A4,Sites!$A$1:$H$1,0)),""))</f>
        <v>#REF!</v>
      </c>
      <c r="G4" s="113" t="e">
        <f>IF(COUNTBLANK($A4)=1,"",IF(INDEX(Sites!$A$1:$H$14,MATCH('Banque de données dommages'!G$1,Sites!$A$1:$A$14,0),MATCH('Banque de données dommages'!$A4,Sites!$A$1:$H$1,0))&lt;&gt;0,INDEX(Sites!$A$1:$H$14,MATCH('Banque de données dommages'!G$1,Sites!$A$1:$A$14,0),MATCH('Banque de données dommages'!$A4,Sites!$A$1:$H$1,0)),""))</f>
        <v>#REF!</v>
      </c>
      <c r="H4" s="113" t="e">
        <f>IF(COUNTBLANK($A4)=1,"",IF(INDEX(Sites!$A$1:$H$14,MATCH('Banque de données dommages'!H$1,Sites!$A$1:$A$14,0),MATCH('Banque de données dommages'!$A4,Sites!$A$1:$H$1,0))&lt;&gt;0,INDEX(Sites!$A$1:$H$14,MATCH('Banque de données dommages'!H$1,Sites!$A$1:$A$14,0),MATCH('Banque de données dommages'!$A4,Sites!$A$1:$H$1,0)),""))</f>
        <v>#REF!</v>
      </c>
      <c r="I4" s="113" t="e">
        <f>IF(COUNTA(#REF!)&gt;0,#REF!,"")</f>
        <v>#REF!</v>
      </c>
      <c r="J4" s="114" t="e">
        <f>IF(COUNTA(#REF!)&gt;0,#REF!,"")</f>
        <v>#REF!</v>
      </c>
      <c r="K4" s="115" t="e">
        <f>IF(COUNTA(#REF!)&gt;0,#REF!,"")</f>
        <v>#REF!</v>
      </c>
      <c r="L4" s="116" t="e">
        <f>IF(COUNTA(#REF!)&gt;0,#REF!,"")</f>
        <v>#REF!</v>
      </c>
      <c r="M4" s="117" t="e">
        <f>IF(COUNTA(#REF!)&gt;0,#REF!,"")</f>
        <v>#REF!</v>
      </c>
      <c r="N4" s="117" t="e">
        <f>IF(COUNTBLANK(#REF!)&lt;100,SUM(#REF!),"")</f>
        <v>#REF!</v>
      </c>
      <c r="O4" s="125" t="e">
        <f>IF(COUNTBLANK($N4)=0,SUM(#REF!)/$N4,"")</f>
        <v>#REF!</v>
      </c>
      <c r="P4" s="125" t="e">
        <f>IF(COUNTBLANK($N4)=0,SUM(#REF!)/$N4,"")</f>
        <v>#REF!</v>
      </c>
      <c r="Q4" s="117" t="e">
        <f>IF(COUNTBLANK(#REF!)&lt;100,SUM(#REF!),"")</f>
        <v>#REF!</v>
      </c>
      <c r="R4" s="132" t="str">
        <f>IF(ISNUMBER(AVERAGE(#REF!)),AVERAGE(#REF!),"")</f>
        <v/>
      </c>
      <c r="S4" s="127" t="str">
        <f>IF(ISNUMBER(AVERAGE(#REF!)),AVERAGE(#REF!),"")</f>
        <v/>
      </c>
      <c r="T4" s="141" t="e">
        <f>IF(COUNTA(#REF!)&gt;0,#REF!,"")</f>
        <v>#REF!</v>
      </c>
    </row>
    <row r="5" spans="1:20" x14ac:dyDescent="0.2">
      <c r="A5" s="111" t="e">
        <f>IF(#REF!&lt;&gt;0,#REF!,"")</f>
        <v>#REF!</v>
      </c>
      <c r="B5" s="111" t="e">
        <f>IF(COUNTBLANK($A5)=1,"",IF(INDEX(Sites!$A$1:$H$14,MATCH('Banque de données dommages'!B$1,Sites!$A$1:$A$14,0),MATCH('Banque de données dommages'!$A5,Sites!$A$1:$H$1,0))&lt;&gt;0,INDEX(Sites!$A$1:$H$14,MATCH('Banque de données dommages'!B$1,Sites!$A$1:$A$14,0),MATCH('Banque de données dommages'!$A5,Sites!$A$1:$H$1,0)),""))</f>
        <v>#REF!</v>
      </c>
      <c r="C5" s="112" t="e">
        <f>IF(COUNTBLANK($A5)=1,"",IF(INDEX(Sites!$A$1:$H$14,MATCH('Banque de données dommages'!C$1,Sites!$A$1:$A$14,0),MATCH('Banque de données dommages'!$A5,Sites!$A$1:$H$1,0))&lt;&gt;0,INDEX(Sites!$A$1:$H$14,MATCH('Banque de données dommages'!C$1,Sites!$A$1:$A$14,0),MATCH('Banque de données dommages'!$A5,Sites!$A$1:$H$1,0)),""))</f>
        <v>#REF!</v>
      </c>
      <c r="D5" s="112" t="e">
        <f>IF(COUNTBLANK($A5)=1,"",IF(INDEX(Sites!$A$1:$H$14,MATCH('Banque de données dommages'!D$1,Sites!$A$1:$A$14,0),MATCH('Banque de données dommages'!$A5,Sites!$A$1:$H$1,0))&lt;&gt;0,INDEX(Sites!$A$1:$H$14,MATCH('Banque de données dommages'!D$1,Sites!$A$1:$A$14,0),MATCH('Banque de données dommages'!$A5,Sites!$A$1:$H$1,0)),""))</f>
        <v>#REF!</v>
      </c>
      <c r="E5" s="113" t="e">
        <f>IF(COUNTBLANK($A5)=1,"",IF(INDEX(Sites!$A$1:$H$14,MATCH('Banque de données dommages'!E$1,Sites!$A$1:$A$14,0),MATCH('Banque de données dommages'!$A5,Sites!$A$1:$H$1,0))&lt;&gt;0,INDEX(Sites!$A$1:$H$14,MATCH('Banque de données dommages'!E$1,Sites!$A$1:$A$14,0),MATCH('Banque de données dommages'!$A5,Sites!$A$1:$H$1,0)),""))</f>
        <v>#REF!</v>
      </c>
      <c r="F5" s="113" t="e">
        <f>IF(COUNTBLANK($A5)=1,"",IF(INDEX(Sites!$A$1:$H$14,MATCH('Banque de données dommages'!F$1,Sites!$A$1:$A$14,0),MATCH('Banque de données dommages'!$A5,Sites!$A$1:$H$1,0))&lt;&gt;0,INDEX(Sites!$A$1:$H$14,MATCH('Banque de données dommages'!F$1,Sites!$A$1:$A$14,0),MATCH('Banque de données dommages'!$A5,Sites!$A$1:$H$1,0)),""))</f>
        <v>#REF!</v>
      </c>
      <c r="G5" s="113" t="e">
        <f>IF(COUNTBLANK($A5)=1,"",IF(INDEX(Sites!$A$1:$H$14,MATCH('Banque de données dommages'!G$1,Sites!$A$1:$A$14,0),MATCH('Banque de données dommages'!$A5,Sites!$A$1:$H$1,0))&lt;&gt;0,INDEX(Sites!$A$1:$H$14,MATCH('Banque de données dommages'!G$1,Sites!$A$1:$A$14,0),MATCH('Banque de données dommages'!$A5,Sites!$A$1:$H$1,0)),""))</f>
        <v>#REF!</v>
      </c>
      <c r="H5" s="113" t="e">
        <f>IF(COUNTBLANK($A5)=1,"",IF(INDEX(Sites!$A$1:$H$14,MATCH('Banque de données dommages'!H$1,Sites!$A$1:$A$14,0),MATCH('Banque de données dommages'!$A5,Sites!$A$1:$H$1,0))&lt;&gt;0,INDEX(Sites!$A$1:$H$14,MATCH('Banque de données dommages'!H$1,Sites!$A$1:$A$14,0),MATCH('Banque de données dommages'!$A5,Sites!$A$1:$H$1,0)),""))</f>
        <v>#REF!</v>
      </c>
      <c r="I5" s="113" t="e">
        <f>IF(COUNTA(#REF!)&gt;0,#REF!,"")</f>
        <v>#REF!</v>
      </c>
      <c r="J5" s="114" t="e">
        <f>IF(COUNTA(#REF!)&gt;0,#REF!,"")</f>
        <v>#REF!</v>
      </c>
      <c r="K5" s="115" t="e">
        <f>IF(COUNTA(#REF!)&gt;0,#REF!,"")</f>
        <v>#REF!</v>
      </c>
      <c r="L5" s="116" t="e">
        <f>IF(COUNTA(#REF!)&gt;0,#REF!,"")</f>
        <v>#REF!</v>
      </c>
      <c r="M5" s="117" t="e">
        <f>IF(COUNTA(#REF!)&gt;0,#REF!,"")</f>
        <v>#REF!</v>
      </c>
      <c r="N5" s="117" t="e">
        <f>IF(COUNTBLANK(#REF!)&lt;100,SUM(#REF!),"")</f>
        <v>#REF!</v>
      </c>
      <c r="O5" s="125" t="e">
        <f>IF(COUNTBLANK($N5)=0,SUM(#REF!)/$N5,"")</f>
        <v>#REF!</v>
      </c>
      <c r="P5" s="125" t="e">
        <f>IF(COUNTBLANK($N5)=0,SUM(#REF!)/$N5,"")</f>
        <v>#REF!</v>
      </c>
      <c r="Q5" s="117" t="e">
        <f>IF(COUNTBLANK(#REF!)&lt;100,SUM(#REF!),"")</f>
        <v>#REF!</v>
      </c>
      <c r="R5" s="132" t="str">
        <f>IF(ISNUMBER(AVERAGE(#REF!)),AVERAGE(#REF!),"")</f>
        <v/>
      </c>
      <c r="S5" s="127" t="str">
        <f>IF(ISNUMBER(AVERAGE(#REF!)),AVERAGE(#REF!),"")</f>
        <v/>
      </c>
      <c r="T5" s="141" t="e">
        <f>IF(COUNTA(#REF!)&gt;0,#REF!,"")</f>
        <v>#REF!</v>
      </c>
    </row>
    <row r="6" spans="1:20" x14ac:dyDescent="0.2">
      <c r="A6" s="111" t="e">
        <f>IF(#REF!&lt;&gt;0,#REF!,"")</f>
        <v>#REF!</v>
      </c>
      <c r="B6" s="111" t="e">
        <f>IF(COUNTBLANK($A6)=1,"",IF(INDEX(Sites!$A$1:$H$14,MATCH('Banque de données dommages'!B$1,Sites!$A$1:$A$14,0),MATCH('Banque de données dommages'!$A6,Sites!$A$1:$H$1,0))&lt;&gt;0,INDEX(Sites!$A$1:$H$14,MATCH('Banque de données dommages'!B$1,Sites!$A$1:$A$14,0),MATCH('Banque de données dommages'!$A6,Sites!$A$1:$H$1,0)),""))</f>
        <v>#REF!</v>
      </c>
      <c r="C6" s="112" t="e">
        <f>IF(COUNTBLANK($A6)=1,"",IF(INDEX(Sites!$A$1:$H$14,MATCH('Banque de données dommages'!C$1,Sites!$A$1:$A$14,0),MATCH('Banque de données dommages'!$A6,Sites!$A$1:$H$1,0))&lt;&gt;0,INDEX(Sites!$A$1:$H$14,MATCH('Banque de données dommages'!C$1,Sites!$A$1:$A$14,0),MATCH('Banque de données dommages'!$A6,Sites!$A$1:$H$1,0)),""))</f>
        <v>#REF!</v>
      </c>
      <c r="D6" s="112" t="e">
        <f>IF(COUNTBLANK($A6)=1,"",IF(INDEX(Sites!$A$1:$H$14,MATCH('Banque de données dommages'!D$1,Sites!$A$1:$A$14,0),MATCH('Banque de données dommages'!$A6,Sites!$A$1:$H$1,0))&lt;&gt;0,INDEX(Sites!$A$1:$H$14,MATCH('Banque de données dommages'!D$1,Sites!$A$1:$A$14,0),MATCH('Banque de données dommages'!$A6,Sites!$A$1:$H$1,0)),""))</f>
        <v>#REF!</v>
      </c>
      <c r="E6" s="113" t="e">
        <f>IF(COUNTBLANK($A6)=1,"",IF(INDEX(Sites!$A$1:$H$14,MATCH('Banque de données dommages'!E$1,Sites!$A$1:$A$14,0),MATCH('Banque de données dommages'!$A6,Sites!$A$1:$H$1,0))&lt;&gt;0,INDEX(Sites!$A$1:$H$14,MATCH('Banque de données dommages'!E$1,Sites!$A$1:$A$14,0),MATCH('Banque de données dommages'!$A6,Sites!$A$1:$H$1,0)),""))</f>
        <v>#REF!</v>
      </c>
      <c r="F6" s="113" t="e">
        <f>IF(COUNTBLANK($A6)=1,"",IF(INDEX(Sites!$A$1:$H$14,MATCH('Banque de données dommages'!F$1,Sites!$A$1:$A$14,0),MATCH('Banque de données dommages'!$A6,Sites!$A$1:$H$1,0))&lt;&gt;0,INDEX(Sites!$A$1:$H$14,MATCH('Banque de données dommages'!F$1,Sites!$A$1:$A$14,0),MATCH('Banque de données dommages'!$A6,Sites!$A$1:$H$1,0)),""))</f>
        <v>#REF!</v>
      </c>
      <c r="G6" s="113" t="e">
        <f>IF(COUNTBLANK($A6)=1,"",IF(INDEX(Sites!$A$1:$H$14,MATCH('Banque de données dommages'!G$1,Sites!$A$1:$A$14,0),MATCH('Banque de données dommages'!$A6,Sites!$A$1:$H$1,0))&lt;&gt;0,INDEX(Sites!$A$1:$H$14,MATCH('Banque de données dommages'!G$1,Sites!$A$1:$A$14,0),MATCH('Banque de données dommages'!$A6,Sites!$A$1:$H$1,0)),""))</f>
        <v>#REF!</v>
      </c>
      <c r="H6" s="113" t="e">
        <f>IF(COUNTBLANK($A6)=1,"",IF(INDEX(Sites!$A$1:$H$14,MATCH('Banque de données dommages'!H$1,Sites!$A$1:$A$14,0),MATCH('Banque de données dommages'!$A6,Sites!$A$1:$H$1,0))&lt;&gt;0,INDEX(Sites!$A$1:$H$14,MATCH('Banque de données dommages'!H$1,Sites!$A$1:$A$14,0),MATCH('Banque de données dommages'!$A6,Sites!$A$1:$H$1,0)),""))</f>
        <v>#REF!</v>
      </c>
      <c r="I6" s="113" t="e">
        <f>IF(COUNTA(#REF!)&gt;0,#REF!,"")</f>
        <v>#REF!</v>
      </c>
      <c r="J6" s="114" t="e">
        <f>IF(COUNTA(#REF!)&gt;0,#REF!,"")</f>
        <v>#REF!</v>
      </c>
      <c r="K6" s="115" t="e">
        <f>IF(COUNTA(#REF!)&gt;0,#REF!,"")</f>
        <v>#REF!</v>
      </c>
      <c r="L6" s="116" t="e">
        <f>IF(COUNTA(#REF!)&gt;0,#REF!,"")</f>
        <v>#REF!</v>
      </c>
      <c r="M6" s="117" t="e">
        <f>IF(COUNTA(#REF!)&gt;0,#REF!,"")</f>
        <v>#REF!</v>
      </c>
      <c r="N6" s="117" t="e">
        <f>IF(COUNTBLANK(#REF!)&lt;100,SUM(#REF!),"")</f>
        <v>#REF!</v>
      </c>
      <c r="O6" s="125" t="e">
        <f>IF(COUNTBLANK($N6)=0,SUM(#REF!)/$N6,"")</f>
        <v>#REF!</v>
      </c>
      <c r="P6" s="125" t="e">
        <f>IF(COUNTBLANK($N6)=0,SUM(#REF!)/$N6,"")</f>
        <v>#REF!</v>
      </c>
      <c r="Q6" s="117" t="e">
        <f>IF(COUNTBLANK(#REF!)&lt;100,SUM(#REF!),"")</f>
        <v>#REF!</v>
      </c>
      <c r="R6" s="132" t="str">
        <f>IF(ISNUMBER(AVERAGE(#REF!)),AVERAGE(#REF!),"")</f>
        <v/>
      </c>
      <c r="S6" s="127" t="str">
        <f>IF(ISNUMBER(AVERAGE(#REF!)),AVERAGE(#REF!),"")</f>
        <v/>
      </c>
      <c r="T6" s="141" t="e">
        <f>IF(COUNTA(#REF!)&gt;0,#REF!,"")</f>
        <v>#REF!</v>
      </c>
    </row>
    <row r="7" spans="1:20" x14ac:dyDescent="0.2">
      <c r="A7" s="111" t="e">
        <f>IF(#REF!&lt;&gt;0,#REF!,"")</f>
        <v>#REF!</v>
      </c>
      <c r="B7" s="111" t="e">
        <f>IF(COUNTBLANK($A7)=1,"",IF(INDEX(Sites!$A$1:$H$14,MATCH('Banque de données dommages'!B$1,Sites!$A$1:$A$14,0),MATCH('Banque de données dommages'!$A7,Sites!$A$1:$H$1,0))&lt;&gt;0,INDEX(Sites!$A$1:$H$14,MATCH('Banque de données dommages'!B$1,Sites!$A$1:$A$14,0),MATCH('Banque de données dommages'!$A7,Sites!$A$1:$H$1,0)),""))</f>
        <v>#REF!</v>
      </c>
      <c r="C7" s="112" t="e">
        <f>IF(COUNTBLANK($A7)=1,"",IF(INDEX(Sites!$A$1:$H$14,MATCH('Banque de données dommages'!C$1,Sites!$A$1:$A$14,0),MATCH('Banque de données dommages'!$A7,Sites!$A$1:$H$1,0))&lt;&gt;0,INDEX(Sites!$A$1:$H$14,MATCH('Banque de données dommages'!C$1,Sites!$A$1:$A$14,0),MATCH('Banque de données dommages'!$A7,Sites!$A$1:$H$1,0)),""))</f>
        <v>#REF!</v>
      </c>
      <c r="D7" s="112" t="e">
        <f>IF(COUNTBLANK($A7)=1,"",IF(INDEX(Sites!$A$1:$H$14,MATCH('Banque de données dommages'!D$1,Sites!$A$1:$A$14,0),MATCH('Banque de données dommages'!$A7,Sites!$A$1:$H$1,0))&lt;&gt;0,INDEX(Sites!$A$1:$H$14,MATCH('Banque de données dommages'!D$1,Sites!$A$1:$A$14,0),MATCH('Banque de données dommages'!$A7,Sites!$A$1:$H$1,0)),""))</f>
        <v>#REF!</v>
      </c>
      <c r="E7" s="113" t="e">
        <f>IF(COUNTBLANK($A7)=1,"",IF(INDEX(Sites!$A$1:$H$14,MATCH('Banque de données dommages'!E$1,Sites!$A$1:$A$14,0),MATCH('Banque de données dommages'!$A7,Sites!$A$1:$H$1,0))&lt;&gt;0,INDEX(Sites!$A$1:$H$14,MATCH('Banque de données dommages'!E$1,Sites!$A$1:$A$14,0),MATCH('Banque de données dommages'!$A7,Sites!$A$1:$H$1,0)),""))</f>
        <v>#REF!</v>
      </c>
      <c r="F7" s="113" t="e">
        <f>IF(COUNTBLANK($A7)=1,"",IF(INDEX(Sites!$A$1:$H$14,MATCH('Banque de données dommages'!F$1,Sites!$A$1:$A$14,0),MATCH('Banque de données dommages'!$A7,Sites!$A$1:$H$1,0))&lt;&gt;0,INDEX(Sites!$A$1:$H$14,MATCH('Banque de données dommages'!F$1,Sites!$A$1:$A$14,0),MATCH('Banque de données dommages'!$A7,Sites!$A$1:$H$1,0)),""))</f>
        <v>#REF!</v>
      </c>
      <c r="G7" s="113" t="e">
        <f>IF(COUNTBLANK($A7)=1,"",IF(INDEX(Sites!$A$1:$H$14,MATCH('Banque de données dommages'!G$1,Sites!$A$1:$A$14,0),MATCH('Banque de données dommages'!$A7,Sites!$A$1:$H$1,0))&lt;&gt;0,INDEX(Sites!$A$1:$H$14,MATCH('Banque de données dommages'!G$1,Sites!$A$1:$A$14,0),MATCH('Banque de données dommages'!$A7,Sites!$A$1:$H$1,0)),""))</f>
        <v>#REF!</v>
      </c>
      <c r="H7" s="113" t="e">
        <f>IF(COUNTBLANK($A7)=1,"",IF(INDEX(Sites!$A$1:$H$14,MATCH('Banque de données dommages'!H$1,Sites!$A$1:$A$14,0),MATCH('Banque de données dommages'!$A7,Sites!$A$1:$H$1,0))&lt;&gt;0,INDEX(Sites!$A$1:$H$14,MATCH('Banque de données dommages'!H$1,Sites!$A$1:$A$14,0),MATCH('Banque de données dommages'!$A7,Sites!$A$1:$H$1,0)),""))</f>
        <v>#REF!</v>
      </c>
      <c r="I7" s="113" t="e">
        <f>IF(COUNTA(#REF!)&gt;0,#REF!,"")</f>
        <v>#REF!</v>
      </c>
      <c r="J7" s="114" t="e">
        <f>IF(COUNTA(#REF!)&gt;0,#REF!,"")</f>
        <v>#REF!</v>
      </c>
      <c r="K7" s="115" t="e">
        <f>IF(COUNTA(#REF!)&gt;0,#REF!,"")</f>
        <v>#REF!</v>
      </c>
      <c r="L7" s="116" t="e">
        <f>IF(COUNTA(#REF!)&gt;0,#REF!,"")</f>
        <v>#REF!</v>
      </c>
      <c r="M7" s="117" t="e">
        <f>IF(COUNTA(#REF!)&gt;0,#REF!,"")</f>
        <v>#REF!</v>
      </c>
      <c r="N7" s="117" t="e">
        <f>IF(COUNTBLANK(#REF!)&lt;100,SUM(#REF!),"")</f>
        <v>#REF!</v>
      </c>
      <c r="O7" s="125" t="e">
        <f>IF(COUNTBLANK($N7)=0,SUM(#REF!)/$N7,"")</f>
        <v>#REF!</v>
      </c>
      <c r="P7" s="125" t="e">
        <f>IF(COUNTBLANK($N7)=0,SUM(#REF!)/$N7,"")</f>
        <v>#REF!</v>
      </c>
      <c r="Q7" s="117" t="e">
        <f>IF(COUNTBLANK(#REF!)&lt;100,SUM(#REF!),"")</f>
        <v>#REF!</v>
      </c>
      <c r="R7" s="132" t="str">
        <f>IF(ISNUMBER(AVERAGE(#REF!)),AVERAGE(#REF!),"")</f>
        <v/>
      </c>
      <c r="S7" s="127" t="str">
        <f>IF(ISNUMBER(AVERAGE(#REF!)),AVERAGE(#REF!),"")</f>
        <v/>
      </c>
      <c r="T7" s="141" t="e">
        <f>IF(COUNTA(#REF!)&gt;0,#REF!,"")</f>
        <v>#REF!</v>
      </c>
    </row>
    <row r="8" spans="1:20" x14ac:dyDescent="0.2">
      <c r="A8" s="111" t="e">
        <f>IF(#REF!&lt;&gt;0,#REF!,"")</f>
        <v>#REF!</v>
      </c>
      <c r="B8" s="111" t="e">
        <f>IF(COUNTBLANK($A8)=1,"",IF(INDEX(Sites!$A$1:$H$14,MATCH('Banque de données dommages'!B$1,Sites!$A$1:$A$14,0),MATCH('Banque de données dommages'!$A8,Sites!$A$1:$H$1,0))&lt;&gt;0,INDEX(Sites!$A$1:$H$14,MATCH('Banque de données dommages'!B$1,Sites!$A$1:$A$14,0),MATCH('Banque de données dommages'!$A8,Sites!$A$1:$H$1,0)),""))</f>
        <v>#REF!</v>
      </c>
      <c r="C8" s="112" t="e">
        <f>IF(COUNTBLANK($A8)=1,"",IF(INDEX(Sites!$A$1:$H$14,MATCH('Banque de données dommages'!C$1,Sites!$A$1:$A$14,0),MATCH('Banque de données dommages'!$A8,Sites!$A$1:$H$1,0))&lt;&gt;0,INDEX(Sites!$A$1:$H$14,MATCH('Banque de données dommages'!C$1,Sites!$A$1:$A$14,0),MATCH('Banque de données dommages'!$A8,Sites!$A$1:$H$1,0)),""))</f>
        <v>#REF!</v>
      </c>
      <c r="D8" s="112" t="e">
        <f>IF(COUNTBLANK($A8)=1,"",IF(INDEX(Sites!$A$1:$H$14,MATCH('Banque de données dommages'!D$1,Sites!$A$1:$A$14,0),MATCH('Banque de données dommages'!$A8,Sites!$A$1:$H$1,0))&lt;&gt;0,INDEX(Sites!$A$1:$H$14,MATCH('Banque de données dommages'!D$1,Sites!$A$1:$A$14,0),MATCH('Banque de données dommages'!$A8,Sites!$A$1:$H$1,0)),""))</f>
        <v>#REF!</v>
      </c>
      <c r="E8" s="113" t="e">
        <f>IF(COUNTBLANK($A8)=1,"",IF(INDEX(Sites!$A$1:$H$14,MATCH('Banque de données dommages'!E$1,Sites!$A$1:$A$14,0),MATCH('Banque de données dommages'!$A8,Sites!$A$1:$H$1,0))&lt;&gt;0,INDEX(Sites!$A$1:$H$14,MATCH('Banque de données dommages'!E$1,Sites!$A$1:$A$14,0),MATCH('Banque de données dommages'!$A8,Sites!$A$1:$H$1,0)),""))</f>
        <v>#REF!</v>
      </c>
      <c r="F8" s="113" t="e">
        <f>IF(COUNTBLANK($A8)=1,"",IF(INDEX(Sites!$A$1:$H$14,MATCH('Banque de données dommages'!F$1,Sites!$A$1:$A$14,0),MATCH('Banque de données dommages'!$A8,Sites!$A$1:$H$1,0))&lt;&gt;0,INDEX(Sites!$A$1:$H$14,MATCH('Banque de données dommages'!F$1,Sites!$A$1:$A$14,0),MATCH('Banque de données dommages'!$A8,Sites!$A$1:$H$1,0)),""))</f>
        <v>#REF!</v>
      </c>
      <c r="G8" s="113" t="e">
        <f>IF(COUNTBLANK($A8)=1,"",IF(INDEX(Sites!$A$1:$H$14,MATCH('Banque de données dommages'!G$1,Sites!$A$1:$A$14,0),MATCH('Banque de données dommages'!$A8,Sites!$A$1:$H$1,0))&lt;&gt;0,INDEX(Sites!$A$1:$H$14,MATCH('Banque de données dommages'!G$1,Sites!$A$1:$A$14,0),MATCH('Banque de données dommages'!$A8,Sites!$A$1:$H$1,0)),""))</f>
        <v>#REF!</v>
      </c>
      <c r="H8" s="113" t="e">
        <f>IF(COUNTBLANK($A8)=1,"",IF(INDEX(Sites!$A$1:$H$14,MATCH('Banque de données dommages'!H$1,Sites!$A$1:$A$14,0),MATCH('Banque de données dommages'!$A8,Sites!$A$1:$H$1,0))&lt;&gt;0,INDEX(Sites!$A$1:$H$14,MATCH('Banque de données dommages'!H$1,Sites!$A$1:$A$14,0),MATCH('Banque de données dommages'!$A8,Sites!$A$1:$H$1,0)),""))</f>
        <v>#REF!</v>
      </c>
      <c r="I8" s="113" t="e">
        <f>IF(COUNTA(#REF!)&gt;0,#REF!,"")</f>
        <v>#REF!</v>
      </c>
      <c r="J8" s="114" t="e">
        <f>IF(COUNTA(#REF!)&gt;0,#REF!,"")</f>
        <v>#REF!</v>
      </c>
      <c r="K8" s="115" t="e">
        <f>IF(COUNTA(#REF!)&gt;0,#REF!,"")</f>
        <v>#REF!</v>
      </c>
      <c r="L8" s="116" t="e">
        <f>IF(COUNTA(#REF!)&gt;0,#REF!,"")</f>
        <v>#REF!</v>
      </c>
      <c r="M8" s="117" t="e">
        <f>IF(COUNTA(#REF!)&gt;0,#REF!,"")</f>
        <v>#REF!</v>
      </c>
      <c r="N8" s="117" t="e">
        <f>IF(COUNTBLANK(#REF!)&lt;100,SUM(#REF!),"")</f>
        <v>#REF!</v>
      </c>
      <c r="O8" s="125" t="e">
        <f>IF(COUNTBLANK($N8)=0,SUM(#REF!)/$N8,"")</f>
        <v>#REF!</v>
      </c>
      <c r="P8" s="125" t="e">
        <f>IF(COUNTBLANK($N8)=0,SUM(#REF!)/$N8,"")</f>
        <v>#REF!</v>
      </c>
      <c r="Q8" s="117" t="e">
        <f>IF(COUNTBLANK(#REF!)&lt;100,SUM(#REF!),"")</f>
        <v>#REF!</v>
      </c>
      <c r="R8" s="132" t="str">
        <f>IF(ISNUMBER(AVERAGE(#REF!)),AVERAGE(#REF!),"")</f>
        <v/>
      </c>
      <c r="S8" s="127" t="str">
        <f>IF(ISNUMBER(AVERAGE(#REF!)),AVERAGE(#REF!),"")</f>
        <v/>
      </c>
      <c r="T8" s="141" t="e">
        <f>IF(COUNTA(#REF!)&gt;0,#REF!,"")</f>
        <v>#REF!</v>
      </c>
    </row>
    <row r="9" spans="1:20" ht="13.5" thickBot="1" x14ac:dyDescent="0.25">
      <c r="A9" s="118" t="e">
        <f>IF(#REF!&lt;&gt;0,#REF!,"")</f>
        <v>#REF!</v>
      </c>
      <c r="B9" s="118" t="e">
        <f>IF(COUNTBLANK($A9)=1,"",IF(INDEX(Sites!$A$1:$H$14,MATCH('Banque de données dommages'!B$1,Sites!$A$1:$A$14,0),MATCH('Banque de données dommages'!$A9,Sites!$A$1:$H$1,0))&lt;&gt;0,INDEX(Sites!$A$1:$H$14,MATCH('Banque de données dommages'!B$1,Sites!$A$1:$A$14,0),MATCH('Banque de données dommages'!$A9,Sites!$A$1:$H$1,0)),""))</f>
        <v>#REF!</v>
      </c>
      <c r="C9" s="119" t="e">
        <f>IF(COUNTBLANK($A9)=1,"",IF(INDEX(Sites!$A$1:$H$14,MATCH('Banque de données dommages'!C$1,Sites!$A$1:$A$14,0),MATCH('Banque de données dommages'!$A9,Sites!$A$1:$H$1,0))&lt;&gt;0,INDEX(Sites!$A$1:$H$14,MATCH('Banque de données dommages'!C$1,Sites!$A$1:$A$14,0),MATCH('Banque de données dommages'!$A9,Sites!$A$1:$H$1,0)),""))</f>
        <v>#REF!</v>
      </c>
      <c r="D9" s="119" t="e">
        <f>IF(COUNTBLANK($A9)=1,"",IF(INDEX(Sites!$A$1:$H$14,MATCH('Banque de données dommages'!D$1,Sites!$A$1:$A$14,0),MATCH('Banque de données dommages'!$A9,Sites!$A$1:$H$1,0))&lt;&gt;0,INDEX(Sites!$A$1:$H$14,MATCH('Banque de données dommages'!D$1,Sites!$A$1:$A$14,0),MATCH('Banque de données dommages'!$A9,Sites!$A$1:$H$1,0)),""))</f>
        <v>#REF!</v>
      </c>
      <c r="E9" s="120" t="e">
        <f>IF(COUNTBLANK($A9)=1,"",IF(INDEX(Sites!$A$1:$H$14,MATCH('Banque de données dommages'!E$1,Sites!$A$1:$A$14,0),MATCH('Banque de données dommages'!$A9,Sites!$A$1:$H$1,0))&lt;&gt;0,INDEX(Sites!$A$1:$H$14,MATCH('Banque de données dommages'!E$1,Sites!$A$1:$A$14,0),MATCH('Banque de données dommages'!$A9,Sites!$A$1:$H$1,0)),""))</f>
        <v>#REF!</v>
      </c>
      <c r="F9" s="120" t="e">
        <f>IF(COUNTBLANK($A9)=1,"",IF(INDEX(Sites!$A$1:$H$14,MATCH('Banque de données dommages'!F$1,Sites!$A$1:$A$14,0),MATCH('Banque de données dommages'!$A9,Sites!$A$1:$H$1,0))&lt;&gt;0,INDEX(Sites!$A$1:$H$14,MATCH('Banque de données dommages'!F$1,Sites!$A$1:$A$14,0),MATCH('Banque de données dommages'!$A9,Sites!$A$1:$H$1,0)),""))</f>
        <v>#REF!</v>
      </c>
      <c r="G9" s="120" t="e">
        <f>IF(COUNTBLANK($A9)=1,"",IF(INDEX(Sites!$A$1:$H$14,MATCH('Banque de données dommages'!G$1,Sites!$A$1:$A$14,0),MATCH('Banque de données dommages'!$A9,Sites!$A$1:$H$1,0))&lt;&gt;0,INDEX(Sites!$A$1:$H$14,MATCH('Banque de données dommages'!G$1,Sites!$A$1:$A$14,0),MATCH('Banque de données dommages'!$A9,Sites!$A$1:$H$1,0)),""))</f>
        <v>#REF!</v>
      </c>
      <c r="H9" s="120" t="e">
        <f>IF(COUNTBLANK($A9)=1,"",IF(INDEX(Sites!$A$1:$H$14,MATCH('Banque de données dommages'!H$1,Sites!$A$1:$A$14,0),MATCH('Banque de données dommages'!$A9,Sites!$A$1:$H$1,0))&lt;&gt;0,INDEX(Sites!$A$1:$H$14,MATCH('Banque de données dommages'!H$1,Sites!$A$1:$A$14,0),MATCH('Banque de données dommages'!$A9,Sites!$A$1:$H$1,0)),""))</f>
        <v>#REF!</v>
      </c>
      <c r="I9" s="120" t="e">
        <f>IF(COUNTA(#REF!)&gt;0,#REF!,"")</f>
        <v>#REF!</v>
      </c>
      <c r="J9" s="121" t="e">
        <f>IF(COUNTA(#REF!)&gt;0,#REF!,"")</f>
        <v>#REF!</v>
      </c>
      <c r="K9" s="122" t="e">
        <f>IF(COUNTA(#REF!)&gt;0,#REF!,"")</f>
        <v>#REF!</v>
      </c>
      <c r="L9" s="123" t="e">
        <f>IF(COUNTA(#REF!)&gt;0,#REF!,"")</f>
        <v>#REF!</v>
      </c>
      <c r="M9" s="124" t="e">
        <f>IF(COUNTA(#REF!)&gt;0,#REF!,"")</f>
        <v>#REF!</v>
      </c>
      <c r="N9" s="124" t="e">
        <f>IF(COUNTBLANK(#REF!)&lt;100,SUM(#REF!),"")</f>
        <v>#REF!</v>
      </c>
      <c r="O9" s="128" t="e">
        <f>IF(COUNTBLANK($N9)=0,SUM(#REF!)/$N9,"")</f>
        <v>#REF!</v>
      </c>
      <c r="P9" s="128" t="e">
        <f>IF(COUNTBLANK($N9)=0,SUM(#REF!)/$N9,"")</f>
        <v>#REF!</v>
      </c>
      <c r="Q9" s="124" t="e">
        <f>IF(COUNTBLANK(#REF!)&lt;100,SUM(#REF!),"")</f>
        <v>#REF!</v>
      </c>
      <c r="R9" s="133" t="str">
        <f>IF(ISNUMBER(AVERAGE(#REF!)),AVERAGE(#REF!),"")</f>
        <v/>
      </c>
      <c r="S9" s="130" t="str">
        <f>IF(ISNUMBER(AVERAGE(#REF!)),AVERAGE(#REF!),"")</f>
        <v/>
      </c>
      <c r="T9" s="142" t="e">
        <f>IF(COUNTA(#REF!)&gt;0,#REF!,"")</f>
        <v>#REF!</v>
      </c>
    </row>
  </sheetData>
  <sheetProtection autoFilter="0"/>
  <mergeCells count="12">
    <mergeCell ref="T1:T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S1"/>
  </mergeCells>
  <conditionalFormatting sqref="B3:I3 K3:S3">
    <cfRule type="containsBlanks" dxfId="27" priority="40">
      <formula>LEN(TRIM(B3))=0</formula>
    </cfRule>
  </conditionalFormatting>
  <conditionalFormatting sqref="B4:H4">
    <cfRule type="containsBlanks" dxfId="26" priority="39">
      <formula>LEN(TRIM(B4))=0</formula>
    </cfRule>
  </conditionalFormatting>
  <conditionalFormatting sqref="B5:H5">
    <cfRule type="containsBlanks" dxfId="25" priority="38">
      <formula>LEN(TRIM(B5))=0</formula>
    </cfRule>
  </conditionalFormatting>
  <conditionalFormatting sqref="B6:H6">
    <cfRule type="containsBlanks" dxfId="24" priority="37">
      <formula>LEN(TRIM(B6))=0</formula>
    </cfRule>
  </conditionalFormatting>
  <conditionalFormatting sqref="J3">
    <cfRule type="containsBlanks" dxfId="23" priority="36">
      <formula>LEN(TRIM(J3))=0</formula>
    </cfRule>
  </conditionalFormatting>
  <conditionalFormatting sqref="B7:H7">
    <cfRule type="containsBlanks" dxfId="22" priority="35">
      <formula>LEN(TRIM(B7))=0</formula>
    </cfRule>
  </conditionalFormatting>
  <conditionalFormatting sqref="B8:H8">
    <cfRule type="containsBlanks" dxfId="21" priority="34">
      <formula>LEN(TRIM(B8))=0</formula>
    </cfRule>
  </conditionalFormatting>
  <conditionalFormatting sqref="B9:H9">
    <cfRule type="containsBlanks" dxfId="20" priority="33">
      <formula>LEN(TRIM(B9))=0</formula>
    </cfRule>
  </conditionalFormatting>
  <conditionalFormatting sqref="A3:A9">
    <cfRule type="containsBlanks" dxfId="19" priority="32">
      <formula>LEN(TRIM(A3))=0</formula>
    </cfRule>
  </conditionalFormatting>
  <conditionalFormatting sqref="I4 K4:S4">
    <cfRule type="containsBlanks" dxfId="18" priority="19">
      <formula>LEN(TRIM(I4))=0</formula>
    </cfRule>
  </conditionalFormatting>
  <conditionalFormatting sqref="J4">
    <cfRule type="containsBlanks" dxfId="17" priority="18">
      <formula>LEN(TRIM(J4))=0</formula>
    </cfRule>
  </conditionalFormatting>
  <conditionalFormatting sqref="I5 K5:S5">
    <cfRule type="containsBlanks" dxfId="16" priority="17">
      <formula>LEN(TRIM(I5))=0</formula>
    </cfRule>
  </conditionalFormatting>
  <conditionalFormatting sqref="J5">
    <cfRule type="containsBlanks" dxfId="15" priority="16">
      <formula>LEN(TRIM(J5))=0</formula>
    </cfRule>
  </conditionalFormatting>
  <conditionalFormatting sqref="I6 K6:S6">
    <cfRule type="containsBlanks" dxfId="14" priority="15">
      <formula>LEN(TRIM(I6))=0</formula>
    </cfRule>
  </conditionalFormatting>
  <conditionalFormatting sqref="J6">
    <cfRule type="containsBlanks" dxfId="13" priority="14">
      <formula>LEN(TRIM(J6))=0</formula>
    </cfRule>
  </conditionalFormatting>
  <conditionalFormatting sqref="I7 K7:S7">
    <cfRule type="containsBlanks" dxfId="12" priority="13">
      <formula>LEN(TRIM(I7))=0</formula>
    </cfRule>
  </conditionalFormatting>
  <conditionalFormatting sqref="J7">
    <cfRule type="containsBlanks" dxfId="11" priority="12">
      <formula>LEN(TRIM(J7))=0</formula>
    </cfRule>
  </conditionalFormatting>
  <conditionalFormatting sqref="I8 K8:S8">
    <cfRule type="containsBlanks" dxfId="10" priority="11">
      <formula>LEN(TRIM(I8))=0</formula>
    </cfRule>
  </conditionalFormatting>
  <conditionalFormatting sqref="J8">
    <cfRule type="containsBlanks" dxfId="9" priority="10">
      <formula>LEN(TRIM(J8))=0</formula>
    </cfRule>
  </conditionalFormatting>
  <conditionalFormatting sqref="I9 K9:S9">
    <cfRule type="containsBlanks" dxfId="8" priority="9">
      <formula>LEN(TRIM(I9))=0</formula>
    </cfRule>
  </conditionalFormatting>
  <conditionalFormatting sqref="J9">
    <cfRule type="containsBlanks" dxfId="7" priority="8">
      <formula>LEN(TRIM(J9))=0</formula>
    </cfRule>
  </conditionalFormatting>
  <conditionalFormatting sqref="T3">
    <cfRule type="containsBlanks" dxfId="6" priority="7">
      <formula>LEN(TRIM(T3))=0</formula>
    </cfRule>
  </conditionalFormatting>
  <conditionalFormatting sqref="T4">
    <cfRule type="containsBlanks" dxfId="5" priority="6">
      <formula>LEN(TRIM(T4))=0</formula>
    </cfRule>
  </conditionalFormatting>
  <conditionalFormatting sqref="T5">
    <cfRule type="containsBlanks" dxfId="4" priority="5">
      <formula>LEN(TRIM(T5))=0</formula>
    </cfRule>
  </conditionalFormatting>
  <conditionalFormatting sqref="T6">
    <cfRule type="containsBlanks" dxfId="3" priority="4">
      <formula>LEN(TRIM(T6))=0</formula>
    </cfRule>
  </conditionalFormatting>
  <conditionalFormatting sqref="T7">
    <cfRule type="containsBlanks" dxfId="2" priority="3">
      <formula>LEN(TRIM(T7))=0</formula>
    </cfRule>
  </conditionalFormatting>
  <conditionalFormatting sqref="T8">
    <cfRule type="containsBlanks" dxfId="1" priority="2">
      <formula>LEN(TRIM(T8))=0</formula>
    </cfRule>
  </conditionalFormatting>
  <conditionalFormatting sqref="T9">
    <cfRule type="containsBlanks" dxfId="0" priority="1">
      <formula>LEN(TRIM(T9))=0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185"/>
  <sheetViews>
    <sheetView zoomScaleNormal="100" workbookViewId="0">
      <pane ySplit="1" topLeftCell="A2" activePane="bottomLeft" state="frozen"/>
      <selection pane="bottomLeft" activeCell="D98" sqref="D98"/>
    </sheetView>
  </sheetViews>
  <sheetFormatPr baseColWidth="10" defaultColWidth="11.42578125" defaultRowHeight="12.75" x14ac:dyDescent="0.2"/>
  <cols>
    <col min="1" max="1" width="28" style="5" bestFit="1" customWidth="1"/>
    <col min="2" max="2" width="38.5703125" style="5" bestFit="1" customWidth="1"/>
    <col min="3" max="3" width="3.5703125" style="5" customWidth="1"/>
    <col min="4" max="4" width="30" bestFit="1" customWidth="1"/>
    <col min="5" max="5" width="3.42578125" customWidth="1"/>
    <col min="6" max="6" width="11.42578125" style="1"/>
    <col min="7" max="7" width="3" style="1" customWidth="1"/>
    <col min="8" max="8" width="11.7109375" style="1" bestFit="1" customWidth="1"/>
    <col min="9" max="9" width="2.85546875" style="1" customWidth="1"/>
    <col min="10" max="10" width="14.140625" style="1" bestFit="1" customWidth="1"/>
    <col min="11" max="11" width="3.42578125" style="1" customWidth="1"/>
    <col min="12" max="12" width="89.140625" style="1" bestFit="1" customWidth="1"/>
    <col min="13" max="13" width="4.5703125" style="5" customWidth="1"/>
    <col min="14" max="14" width="12.42578125" style="5" bestFit="1" customWidth="1"/>
    <col min="15" max="16384" width="11.42578125" style="5"/>
  </cols>
  <sheetData>
    <row r="1" spans="1:14" x14ac:dyDescent="0.2">
      <c r="A1" s="3" t="s">
        <v>7</v>
      </c>
      <c r="B1" s="3" t="s">
        <v>9</v>
      </c>
      <c r="D1" s="4" t="s">
        <v>93</v>
      </c>
      <c r="F1" s="6" t="s">
        <v>94</v>
      </c>
      <c r="H1" s="6" t="s">
        <v>95</v>
      </c>
      <c r="J1" s="6" t="s">
        <v>21</v>
      </c>
      <c r="L1" s="6" t="s">
        <v>46</v>
      </c>
      <c r="N1" s="3" t="s">
        <v>19</v>
      </c>
    </row>
    <row r="2" spans="1:14" x14ac:dyDescent="0.2">
      <c r="A2" s="3" t="s">
        <v>96</v>
      </c>
      <c r="B2" s="3" t="s">
        <v>97</v>
      </c>
      <c r="D2" s="4" t="s">
        <v>96</v>
      </c>
      <c r="F2" s="6" t="s">
        <v>98</v>
      </c>
      <c r="H2" s="46">
        <v>44027</v>
      </c>
      <c r="I2" s="2"/>
      <c r="J2" s="6" t="s">
        <v>99</v>
      </c>
      <c r="L2" s="6" t="s">
        <v>100</v>
      </c>
      <c r="N2" s="3" t="s">
        <v>101</v>
      </c>
    </row>
    <row r="3" spans="1:14" x14ac:dyDescent="0.2">
      <c r="A3" s="3" t="s">
        <v>96</v>
      </c>
      <c r="B3" s="3" t="s">
        <v>102</v>
      </c>
      <c r="D3" s="4" t="s">
        <v>103</v>
      </c>
      <c r="F3" s="6" t="s">
        <v>104</v>
      </c>
      <c r="H3" s="46">
        <v>44028</v>
      </c>
      <c r="I3" s="2"/>
      <c r="J3" s="6" t="s">
        <v>105</v>
      </c>
      <c r="L3" s="6" t="s">
        <v>106</v>
      </c>
      <c r="N3" s="3" t="s">
        <v>107</v>
      </c>
    </row>
    <row r="4" spans="1:14" x14ac:dyDescent="0.2">
      <c r="A4" s="3" t="s">
        <v>96</v>
      </c>
      <c r="B4" s="3" t="s">
        <v>108</v>
      </c>
      <c r="D4" s="4" t="s">
        <v>8</v>
      </c>
      <c r="F4" s="6" t="s">
        <v>109</v>
      </c>
      <c r="H4" s="46">
        <v>44029</v>
      </c>
      <c r="I4" s="2"/>
      <c r="J4" s="6" t="s">
        <v>110</v>
      </c>
      <c r="L4" s="6" t="s">
        <v>111</v>
      </c>
      <c r="N4" s="3" t="s">
        <v>112</v>
      </c>
    </row>
    <row r="5" spans="1:14" x14ac:dyDescent="0.2">
      <c r="A5" s="3" t="s">
        <v>96</v>
      </c>
      <c r="B5" s="3" t="s">
        <v>113</v>
      </c>
      <c r="D5" s="4" t="s">
        <v>114</v>
      </c>
      <c r="F5" s="6" t="s">
        <v>115</v>
      </c>
      <c r="H5" s="46">
        <v>44030</v>
      </c>
      <c r="I5" s="2"/>
      <c r="J5" s="6" t="s">
        <v>116</v>
      </c>
      <c r="L5" s="6" t="s">
        <v>117</v>
      </c>
    </row>
    <row r="6" spans="1:14" x14ac:dyDescent="0.2">
      <c r="A6" s="3" t="s">
        <v>96</v>
      </c>
      <c r="B6" s="3" t="s">
        <v>118</v>
      </c>
      <c r="D6" s="4" t="s">
        <v>119</v>
      </c>
      <c r="F6" s="6" t="s">
        <v>120</v>
      </c>
      <c r="H6" s="46">
        <v>44031</v>
      </c>
      <c r="I6" s="2"/>
      <c r="J6" s="6" t="s">
        <v>121</v>
      </c>
      <c r="L6" s="6" t="s">
        <v>122</v>
      </c>
    </row>
    <row r="7" spans="1:14" x14ac:dyDescent="0.2">
      <c r="A7" s="3" t="s">
        <v>96</v>
      </c>
      <c r="B7" s="3" t="s">
        <v>123</v>
      </c>
      <c r="D7" s="4" t="s">
        <v>124</v>
      </c>
      <c r="F7" s="6" t="s">
        <v>125</v>
      </c>
      <c r="H7" s="46">
        <v>44032</v>
      </c>
      <c r="I7" s="2"/>
      <c r="J7" s="6" t="s">
        <v>126</v>
      </c>
      <c r="L7" s="6" t="s">
        <v>127</v>
      </c>
    </row>
    <row r="8" spans="1:14" x14ac:dyDescent="0.2">
      <c r="A8" s="3" t="s">
        <v>96</v>
      </c>
      <c r="B8" s="3" t="s">
        <v>128</v>
      </c>
      <c r="D8" s="4" t="s">
        <v>129</v>
      </c>
      <c r="H8" s="46">
        <v>44033</v>
      </c>
      <c r="I8" s="2"/>
      <c r="J8" s="6" t="s">
        <v>130</v>
      </c>
      <c r="L8" s="6" t="s">
        <v>131</v>
      </c>
    </row>
    <row r="9" spans="1:14" x14ac:dyDescent="0.2">
      <c r="A9" s="3" t="s">
        <v>96</v>
      </c>
      <c r="B9" s="3" t="s">
        <v>132</v>
      </c>
      <c r="D9" s="4" t="s">
        <v>133</v>
      </c>
      <c r="H9" s="46">
        <v>44034</v>
      </c>
      <c r="I9" s="2"/>
      <c r="J9" s="6" t="s">
        <v>134</v>
      </c>
      <c r="L9" s="6" t="s">
        <v>135</v>
      </c>
    </row>
    <row r="10" spans="1:14" x14ac:dyDescent="0.2">
      <c r="A10" s="3" t="s">
        <v>96</v>
      </c>
      <c r="B10" s="3" t="s">
        <v>136</v>
      </c>
      <c r="D10" s="4" t="s">
        <v>137</v>
      </c>
      <c r="H10" s="46">
        <v>44035</v>
      </c>
      <c r="I10" s="2"/>
      <c r="L10" s="6" t="s">
        <v>138</v>
      </c>
    </row>
    <row r="11" spans="1:14" x14ac:dyDescent="0.2">
      <c r="A11" s="3" t="s">
        <v>96</v>
      </c>
      <c r="B11" s="3" t="s">
        <v>139</v>
      </c>
      <c r="D11" s="4" t="s">
        <v>140</v>
      </c>
      <c r="H11" s="46">
        <v>44036</v>
      </c>
      <c r="I11" s="2"/>
      <c r="L11" s="6" t="s">
        <v>141</v>
      </c>
    </row>
    <row r="12" spans="1:14" x14ac:dyDescent="0.2">
      <c r="A12" s="3" t="s">
        <v>96</v>
      </c>
      <c r="B12" s="3" t="s">
        <v>142</v>
      </c>
      <c r="D12" s="4" t="s">
        <v>143</v>
      </c>
      <c r="H12" s="46">
        <v>44037</v>
      </c>
      <c r="I12" s="2"/>
      <c r="L12" s="6" t="s">
        <v>144</v>
      </c>
    </row>
    <row r="13" spans="1:14" x14ac:dyDescent="0.2">
      <c r="A13" s="3" t="s">
        <v>96</v>
      </c>
      <c r="B13" s="3" t="s">
        <v>145</v>
      </c>
      <c r="D13" s="4" t="s">
        <v>146</v>
      </c>
      <c r="H13" s="46">
        <v>44038</v>
      </c>
      <c r="I13" s="2"/>
      <c r="L13" s="6" t="s">
        <v>147</v>
      </c>
    </row>
    <row r="14" spans="1:14" x14ac:dyDescent="0.2">
      <c r="A14" s="3" t="s">
        <v>96</v>
      </c>
      <c r="B14" s="3" t="s">
        <v>148</v>
      </c>
      <c r="D14" s="4" t="s">
        <v>149</v>
      </c>
      <c r="H14" s="46">
        <v>44039</v>
      </c>
      <c r="I14" s="2"/>
      <c r="L14" s="6" t="s">
        <v>150</v>
      </c>
    </row>
    <row r="15" spans="1:14" x14ac:dyDescent="0.2">
      <c r="A15" s="3" t="s">
        <v>96</v>
      </c>
      <c r="B15" s="3" t="s">
        <v>151</v>
      </c>
      <c r="D15" s="4" t="s">
        <v>152</v>
      </c>
      <c r="H15" s="46">
        <v>44040</v>
      </c>
      <c r="I15" s="2"/>
      <c r="L15" s="6" t="s">
        <v>153</v>
      </c>
    </row>
    <row r="16" spans="1:14" x14ac:dyDescent="0.2">
      <c r="A16" s="3" t="s">
        <v>96</v>
      </c>
      <c r="B16" s="3" t="s">
        <v>154</v>
      </c>
      <c r="H16" s="46">
        <v>44041</v>
      </c>
      <c r="I16" s="2"/>
      <c r="L16" s="6" t="s">
        <v>155</v>
      </c>
    </row>
    <row r="17" spans="1:12" x14ac:dyDescent="0.2">
      <c r="A17" s="3" t="s">
        <v>96</v>
      </c>
      <c r="B17" s="3" t="s">
        <v>156</v>
      </c>
      <c r="H17" s="46">
        <v>44042</v>
      </c>
      <c r="I17" s="2"/>
      <c r="L17" s="6" t="s">
        <v>157</v>
      </c>
    </row>
    <row r="18" spans="1:12" x14ac:dyDescent="0.2">
      <c r="A18" s="3" t="s">
        <v>96</v>
      </c>
      <c r="B18" s="3" t="s">
        <v>158</v>
      </c>
      <c r="H18" s="46">
        <v>44043</v>
      </c>
      <c r="I18" s="2"/>
      <c r="L18" s="6" t="s">
        <v>159</v>
      </c>
    </row>
    <row r="19" spans="1:12" x14ac:dyDescent="0.2">
      <c r="A19" s="3" t="s">
        <v>96</v>
      </c>
      <c r="B19" s="3" t="s">
        <v>160</v>
      </c>
      <c r="H19" s="46">
        <v>44044</v>
      </c>
      <c r="I19" s="2"/>
      <c r="L19" s="6" t="s">
        <v>161</v>
      </c>
    </row>
    <row r="20" spans="1:12" x14ac:dyDescent="0.2">
      <c r="A20" s="3" t="s">
        <v>96</v>
      </c>
      <c r="B20" s="3" t="s">
        <v>162</v>
      </c>
      <c r="H20" s="46">
        <v>44045</v>
      </c>
      <c r="I20" s="2"/>
      <c r="L20" s="6" t="s">
        <v>163</v>
      </c>
    </row>
    <row r="21" spans="1:12" x14ac:dyDescent="0.2">
      <c r="A21" s="3" t="s">
        <v>96</v>
      </c>
      <c r="B21" s="3" t="s">
        <v>164</v>
      </c>
      <c r="H21" s="46">
        <v>44046</v>
      </c>
      <c r="I21" s="2"/>
      <c r="L21" s="6" t="s">
        <v>165</v>
      </c>
    </row>
    <row r="22" spans="1:12" x14ac:dyDescent="0.2">
      <c r="A22" s="3" t="s">
        <v>96</v>
      </c>
      <c r="B22" s="3" t="s">
        <v>166</v>
      </c>
      <c r="H22" s="46">
        <v>44047</v>
      </c>
      <c r="I22" s="2"/>
      <c r="L22" s="6" t="s">
        <v>167</v>
      </c>
    </row>
    <row r="23" spans="1:12" x14ac:dyDescent="0.2">
      <c r="A23" s="3" t="s">
        <v>96</v>
      </c>
      <c r="B23" s="3" t="s">
        <v>168</v>
      </c>
      <c r="H23" s="46">
        <v>44048</v>
      </c>
      <c r="I23" s="2"/>
      <c r="L23" s="6" t="s">
        <v>169</v>
      </c>
    </row>
    <row r="24" spans="1:12" x14ac:dyDescent="0.2">
      <c r="A24" s="3" t="s">
        <v>96</v>
      </c>
      <c r="B24" s="3" t="s">
        <v>170</v>
      </c>
      <c r="H24" s="46">
        <v>44049</v>
      </c>
      <c r="I24" s="2"/>
      <c r="L24" s="6" t="s">
        <v>134</v>
      </c>
    </row>
    <row r="25" spans="1:12" x14ac:dyDescent="0.2">
      <c r="A25" s="3" t="s">
        <v>96</v>
      </c>
      <c r="B25" s="3" t="s">
        <v>171</v>
      </c>
      <c r="H25" s="46">
        <v>44050</v>
      </c>
      <c r="I25" s="2"/>
    </row>
    <row r="26" spans="1:12" x14ac:dyDescent="0.2">
      <c r="A26" s="3" t="s">
        <v>96</v>
      </c>
      <c r="B26" s="3" t="s">
        <v>172</v>
      </c>
      <c r="H26" s="46">
        <v>44051</v>
      </c>
      <c r="I26" s="2"/>
    </row>
    <row r="27" spans="1:12" x14ac:dyDescent="0.2">
      <c r="A27" s="3" t="s">
        <v>96</v>
      </c>
      <c r="B27" s="3" t="s">
        <v>173</v>
      </c>
      <c r="H27" s="46">
        <v>44052</v>
      </c>
      <c r="I27" s="2"/>
    </row>
    <row r="28" spans="1:12" x14ac:dyDescent="0.2">
      <c r="A28" s="3" t="s">
        <v>96</v>
      </c>
      <c r="B28" s="3" t="s">
        <v>174</v>
      </c>
      <c r="H28" s="46">
        <v>44053</v>
      </c>
      <c r="I28" s="2"/>
    </row>
    <row r="29" spans="1:12" x14ac:dyDescent="0.2">
      <c r="A29" s="3" t="s">
        <v>96</v>
      </c>
      <c r="B29" s="3" t="s">
        <v>175</v>
      </c>
      <c r="H29" s="46">
        <v>44054</v>
      </c>
      <c r="I29" s="2"/>
    </row>
    <row r="30" spans="1:12" x14ac:dyDescent="0.2">
      <c r="A30" s="3" t="s">
        <v>96</v>
      </c>
      <c r="B30" s="3" t="s">
        <v>176</v>
      </c>
      <c r="H30" s="46">
        <v>44055</v>
      </c>
      <c r="I30" s="2"/>
    </row>
    <row r="31" spans="1:12" x14ac:dyDescent="0.2">
      <c r="A31" s="3" t="s">
        <v>96</v>
      </c>
      <c r="B31" s="3" t="s">
        <v>177</v>
      </c>
      <c r="H31" s="46">
        <v>44056</v>
      </c>
      <c r="I31" s="2"/>
    </row>
    <row r="32" spans="1:12" x14ac:dyDescent="0.2">
      <c r="A32" s="3" t="s">
        <v>96</v>
      </c>
      <c r="B32" s="3" t="s">
        <v>178</v>
      </c>
      <c r="H32" s="46">
        <v>44057</v>
      </c>
      <c r="I32" s="2"/>
    </row>
    <row r="33" spans="1:9" x14ac:dyDescent="0.2">
      <c r="A33" s="3" t="s">
        <v>96</v>
      </c>
      <c r="B33" s="3" t="s">
        <v>179</v>
      </c>
      <c r="H33" s="46">
        <v>44058</v>
      </c>
      <c r="I33" s="2"/>
    </row>
    <row r="34" spans="1:9" x14ac:dyDescent="0.2">
      <c r="A34" s="3" t="s">
        <v>96</v>
      </c>
      <c r="B34" s="3" t="s">
        <v>180</v>
      </c>
      <c r="H34" s="46">
        <v>44059</v>
      </c>
      <c r="I34" s="2"/>
    </row>
    <row r="35" spans="1:9" x14ac:dyDescent="0.2">
      <c r="A35" s="3" t="s">
        <v>96</v>
      </c>
      <c r="B35" s="3" t="s">
        <v>181</v>
      </c>
      <c r="H35" s="46">
        <v>44060</v>
      </c>
      <c r="I35" s="2"/>
    </row>
    <row r="36" spans="1:9" x14ac:dyDescent="0.2">
      <c r="A36" s="3" t="s">
        <v>96</v>
      </c>
      <c r="B36" s="3" t="s">
        <v>182</v>
      </c>
      <c r="H36" s="46">
        <v>44061</v>
      </c>
      <c r="I36" s="2"/>
    </row>
    <row r="37" spans="1:9" x14ac:dyDescent="0.2">
      <c r="A37" s="3" t="s">
        <v>96</v>
      </c>
      <c r="B37" s="3" t="s">
        <v>183</v>
      </c>
      <c r="H37" s="46">
        <v>44062</v>
      </c>
      <c r="I37" s="2"/>
    </row>
    <row r="38" spans="1:9" x14ac:dyDescent="0.2">
      <c r="A38" s="3" t="s">
        <v>96</v>
      </c>
      <c r="B38" s="3" t="s">
        <v>184</v>
      </c>
      <c r="H38" s="46">
        <v>44063</v>
      </c>
      <c r="I38" s="2"/>
    </row>
    <row r="39" spans="1:9" x14ac:dyDescent="0.2">
      <c r="A39" s="3" t="s">
        <v>96</v>
      </c>
      <c r="B39" s="3" t="s">
        <v>185</v>
      </c>
      <c r="H39" s="46">
        <v>44064</v>
      </c>
      <c r="I39" s="2"/>
    </row>
    <row r="40" spans="1:9" x14ac:dyDescent="0.2">
      <c r="A40" s="3" t="s">
        <v>96</v>
      </c>
      <c r="B40" s="3" t="s">
        <v>186</v>
      </c>
      <c r="H40" s="46">
        <v>44065</v>
      </c>
      <c r="I40" s="2"/>
    </row>
    <row r="41" spans="1:9" x14ac:dyDescent="0.2">
      <c r="A41" s="3" t="s">
        <v>96</v>
      </c>
      <c r="B41" s="3" t="s">
        <v>187</v>
      </c>
      <c r="H41" s="46">
        <v>44066</v>
      </c>
      <c r="I41" s="2"/>
    </row>
    <row r="42" spans="1:9" x14ac:dyDescent="0.2">
      <c r="A42" s="3" t="s">
        <v>96</v>
      </c>
      <c r="B42" s="3" t="s">
        <v>188</v>
      </c>
      <c r="H42" s="46">
        <v>44067</v>
      </c>
      <c r="I42" s="2"/>
    </row>
    <row r="43" spans="1:9" x14ac:dyDescent="0.2">
      <c r="A43" s="3" t="s">
        <v>96</v>
      </c>
      <c r="B43" s="3" t="s">
        <v>189</v>
      </c>
      <c r="H43" s="46">
        <v>44068</v>
      </c>
      <c r="I43" s="2"/>
    </row>
    <row r="44" spans="1:9" x14ac:dyDescent="0.2">
      <c r="A44" s="3" t="s">
        <v>96</v>
      </c>
      <c r="B44" s="3" t="s">
        <v>190</v>
      </c>
      <c r="H44" s="46">
        <v>44069</v>
      </c>
      <c r="I44" s="2"/>
    </row>
    <row r="45" spans="1:9" x14ac:dyDescent="0.2">
      <c r="A45" s="3" t="s">
        <v>96</v>
      </c>
      <c r="B45" s="3" t="s">
        <v>191</v>
      </c>
      <c r="H45" s="46">
        <v>44070</v>
      </c>
      <c r="I45" s="2"/>
    </row>
    <row r="46" spans="1:9" x14ac:dyDescent="0.2">
      <c r="A46" s="3" t="s">
        <v>96</v>
      </c>
      <c r="B46" s="3" t="s">
        <v>192</v>
      </c>
      <c r="H46" s="46">
        <v>44071</v>
      </c>
      <c r="I46" s="2"/>
    </row>
    <row r="47" spans="1:9" x14ac:dyDescent="0.2">
      <c r="A47" s="3" t="s">
        <v>96</v>
      </c>
      <c r="B47" s="3" t="s">
        <v>193</v>
      </c>
      <c r="H47" s="46">
        <v>44072</v>
      </c>
      <c r="I47" s="2"/>
    </row>
    <row r="48" spans="1:9" x14ac:dyDescent="0.2">
      <c r="A48" s="3" t="s">
        <v>96</v>
      </c>
      <c r="B48" s="3" t="s">
        <v>194</v>
      </c>
      <c r="H48" s="46">
        <v>44073</v>
      </c>
      <c r="I48" s="2"/>
    </row>
    <row r="49" spans="1:9" x14ac:dyDescent="0.2">
      <c r="A49" s="3" t="s">
        <v>96</v>
      </c>
      <c r="B49" s="3" t="s">
        <v>195</v>
      </c>
      <c r="H49" s="46">
        <v>44074</v>
      </c>
      <c r="I49" s="2"/>
    </row>
    <row r="50" spans="1:9" x14ac:dyDescent="0.2">
      <c r="A50" s="3" t="s">
        <v>96</v>
      </c>
      <c r="B50" s="3" t="s">
        <v>196</v>
      </c>
      <c r="H50" s="46">
        <v>44075</v>
      </c>
    </row>
    <row r="51" spans="1:9" x14ac:dyDescent="0.2">
      <c r="A51" s="3" t="s">
        <v>96</v>
      </c>
      <c r="B51" s="3" t="s">
        <v>197</v>
      </c>
      <c r="H51" s="46">
        <v>44076</v>
      </c>
    </row>
    <row r="52" spans="1:9" x14ac:dyDescent="0.2">
      <c r="A52" s="3" t="s">
        <v>96</v>
      </c>
      <c r="B52" s="3" t="s">
        <v>198</v>
      </c>
      <c r="H52" s="46">
        <v>44077</v>
      </c>
    </row>
    <row r="53" spans="1:9" x14ac:dyDescent="0.2">
      <c r="A53" s="3" t="s">
        <v>96</v>
      </c>
      <c r="B53" s="3" t="s">
        <v>199</v>
      </c>
      <c r="H53" s="46">
        <v>44078</v>
      </c>
    </row>
    <row r="54" spans="1:9" x14ac:dyDescent="0.2">
      <c r="A54" s="3" t="s">
        <v>96</v>
      </c>
      <c r="B54" s="3" t="s">
        <v>200</v>
      </c>
      <c r="H54" s="46">
        <v>44079</v>
      </c>
    </row>
    <row r="55" spans="1:9" x14ac:dyDescent="0.2">
      <c r="A55" s="3" t="s">
        <v>96</v>
      </c>
      <c r="B55" s="3" t="s">
        <v>201</v>
      </c>
      <c r="H55" s="46">
        <v>44080</v>
      </c>
    </row>
    <row r="56" spans="1:9" x14ac:dyDescent="0.2">
      <c r="A56" s="3" t="s">
        <v>96</v>
      </c>
      <c r="B56" s="3" t="s">
        <v>202</v>
      </c>
      <c r="H56" s="46">
        <v>44081</v>
      </c>
    </row>
    <row r="57" spans="1:9" x14ac:dyDescent="0.2">
      <c r="A57" s="3" t="s">
        <v>96</v>
      </c>
      <c r="B57" s="3" t="s">
        <v>203</v>
      </c>
      <c r="H57" s="46">
        <v>44082</v>
      </c>
    </row>
    <row r="58" spans="1:9" x14ac:dyDescent="0.2">
      <c r="A58" s="3" t="s">
        <v>96</v>
      </c>
      <c r="B58" s="3" t="s">
        <v>204</v>
      </c>
      <c r="H58" s="46">
        <v>44083</v>
      </c>
    </row>
    <row r="59" spans="1:9" x14ac:dyDescent="0.2">
      <c r="A59" s="3" t="s">
        <v>96</v>
      </c>
      <c r="B59" s="3" t="s">
        <v>205</v>
      </c>
      <c r="H59" s="46">
        <v>44084</v>
      </c>
    </row>
    <row r="60" spans="1:9" x14ac:dyDescent="0.2">
      <c r="A60" s="3" t="s">
        <v>96</v>
      </c>
      <c r="B60" s="3" t="s">
        <v>206</v>
      </c>
      <c r="H60" s="46">
        <v>44085</v>
      </c>
    </row>
    <row r="61" spans="1:9" x14ac:dyDescent="0.2">
      <c r="A61" s="3" t="s">
        <v>96</v>
      </c>
      <c r="B61" s="3" t="s">
        <v>207</v>
      </c>
      <c r="H61" s="46">
        <v>44086</v>
      </c>
    </row>
    <row r="62" spans="1:9" x14ac:dyDescent="0.2">
      <c r="A62" s="3" t="s">
        <v>96</v>
      </c>
      <c r="B62" s="3" t="s">
        <v>208</v>
      </c>
      <c r="H62" s="46">
        <v>44087</v>
      </c>
    </row>
    <row r="63" spans="1:9" x14ac:dyDescent="0.2">
      <c r="A63" s="3" t="s">
        <v>96</v>
      </c>
      <c r="B63" s="3" t="s">
        <v>209</v>
      </c>
      <c r="H63" s="46">
        <v>44088</v>
      </c>
    </row>
    <row r="64" spans="1:9" x14ac:dyDescent="0.2">
      <c r="A64" s="3" t="s">
        <v>96</v>
      </c>
      <c r="B64" s="3" t="s">
        <v>210</v>
      </c>
      <c r="H64" s="46">
        <v>44089</v>
      </c>
    </row>
    <row r="65" spans="1:8" x14ac:dyDescent="0.2">
      <c r="A65" s="3" t="s">
        <v>96</v>
      </c>
      <c r="B65" s="3" t="s">
        <v>211</v>
      </c>
      <c r="H65" s="46">
        <v>44090</v>
      </c>
    </row>
    <row r="66" spans="1:8" x14ac:dyDescent="0.2">
      <c r="A66" s="3" t="s">
        <v>96</v>
      </c>
      <c r="B66" s="3" t="s">
        <v>212</v>
      </c>
      <c r="H66" s="46">
        <v>44091</v>
      </c>
    </row>
    <row r="67" spans="1:8" x14ac:dyDescent="0.2">
      <c r="A67" s="3" t="s">
        <v>96</v>
      </c>
      <c r="B67" s="3" t="s">
        <v>213</v>
      </c>
      <c r="H67" s="46">
        <v>44092</v>
      </c>
    </row>
    <row r="68" spans="1:8" x14ac:dyDescent="0.2">
      <c r="A68" s="3" t="s">
        <v>96</v>
      </c>
      <c r="B68" s="3" t="s">
        <v>214</v>
      </c>
      <c r="H68" s="46">
        <v>44093</v>
      </c>
    </row>
    <row r="69" spans="1:8" x14ac:dyDescent="0.2">
      <c r="A69" s="3" t="s">
        <v>96</v>
      </c>
      <c r="B69" s="3" t="s">
        <v>215</v>
      </c>
      <c r="H69" s="46">
        <v>44094</v>
      </c>
    </row>
    <row r="70" spans="1:8" x14ac:dyDescent="0.2">
      <c r="A70" s="3" t="s">
        <v>96</v>
      </c>
      <c r="B70" s="3" t="s">
        <v>216</v>
      </c>
      <c r="H70" s="46">
        <v>44095</v>
      </c>
    </row>
    <row r="71" spans="1:8" x14ac:dyDescent="0.2">
      <c r="A71" s="3" t="s">
        <v>96</v>
      </c>
      <c r="B71" s="3" t="s">
        <v>217</v>
      </c>
      <c r="H71" s="46">
        <v>44096</v>
      </c>
    </row>
    <row r="72" spans="1:8" x14ac:dyDescent="0.2">
      <c r="A72" s="3" t="s">
        <v>96</v>
      </c>
      <c r="B72" s="3" t="s">
        <v>218</v>
      </c>
      <c r="H72" s="46">
        <v>44097</v>
      </c>
    </row>
    <row r="73" spans="1:8" x14ac:dyDescent="0.2">
      <c r="A73" s="3" t="s">
        <v>96</v>
      </c>
      <c r="B73" s="3" t="s">
        <v>219</v>
      </c>
      <c r="H73" s="46">
        <v>44098</v>
      </c>
    </row>
    <row r="74" spans="1:8" x14ac:dyDescent="0.2">
      <c r="A74" s="3" t="s">
        <v>96</v>
      </c>
      <c r="B74" s="3" t="s">
        <v>220</v>
      </c>
      <c r="H74" s="46">
        <v>44099</v>
      </c>
    </row>
    <row r="75" spans="1:8" x14ac:dyDescent="0.2">
      <c r="A75" s="3" t="s">
        <v>96</v>
      </c>
      <c r="B75" s="3" t="s">
        <v>221</v>
      </c>
      <c r="H75" s="46">
        <v>44100</v>
      </c>
    </row>
    <row r="76" spans="1:8" x14ac:dyDescent="0.2">
      <c r="A76" s="3" t="s">
        <v>96</v>
      </c>
      <c r="B76" s="3" t="s">
        <v>222</v>
      </c>
      <c r="H76" s="46">
        <v>44101</v>
      </c>
    </row>
    <row r="77" spans="1:8" x14ac:dyDescent="0.2">
      <c r="A77" s="3" t="s">
        <v>96</v>
      </c>
      <c r="B77" s="3" t="s">
        <v>223</v>
      </c>
      <c r="H77" s="46">
        <v>44102</v>
      </c>
    </row>
    <row r="78" spans="1:8" x14ac:dyDescent="0.2">
      <c r="A78" s="3" t="s">
        <v>96</v>
      </c>
      <c r="B78" s="3" t="s">
        <v>224</v>
      </c>
      <c r="H78" s="46">
        <v>44103</v>
      </c>
    </row>
    <row r="79" spans="1:8" x14ac:dyDescent="0.2">
      <c r="A79" s="3" t="s">
        <v>96</v>
      </c>
      <c r="B79" s="3" t="s">
        <v>225</v>
      </c>
      <c r="H79" s="46">
        <v>44104</v>
      </c>
    </row>
    <row r="80" spans="1:8" x14ac:dyDescent="0.2">
      <c r="A80" s="3" t="s">
        <v>96</v>
      </c>
      <c r="B80" s="3" t="s">
        <v>226</v>
      </c>
      <c r="H80" s="46">
        <v>44105</v>
      </c>
    </row>
    <row r="81" spans="1:8" x14ac:dyDescent="0.2">
      <c r="A81" s="3" t="s">
        <v>96</v>
      </c>
      <c r="B81" s="3" t="s">
        <v>227</v>
      </c>
      <c r="H81" s="46">
        <v>44106</v>
      </c>
    </row>
    <row r="82" spans="1:8" x14ac:dyDescent="0.2">
      <c r="A82" s="3" t="s">
        <v>96</v>
      </c>
      <c r="B82" s="3" t="s">
        <v>228</v>
      </c>
      <c r="H82" s="46">
        <v>44107</v>
      </c>
    </row>
    <row r="83" spans="1:8" x14ac:dyDescent="0.2">
      <c r="A83" s="3" t="s">
        <v>96</v>
      </c>
      <c r="B83" s="3" t="s">
        <v>229</v>
      </c>
      <c r="H83" s="46">
        <v>44108</v>
      </c>
    </row>
    <row r="84" spans="1:8" x14ac:dyDescent="0.2">
      <c r="A84" s="3" t="s">
        <v>96</v>
      </c>
      <c r="B84" s="3" t="s">
        <v>230</v>
      </c>
      <c r="H84" s="46">
        <v>44109</v>
      </c>
    </row>
    <row r="85" spans="1:8" x14ac:dyDescent="0.2">
      <c r="A85" s="3" t="s">
        <v>103</v>
      </c>
      <c r="B85" s="3" t="s">
        <v>231</v>
      </c>
      <c r="H85" s="46">
        <v>44110</v>
      </c>
    </row>
    <row r="86" spans="1:8" x14ac:dyDescent="0.2">
      <c r="A86" s="3" t="s">
        <v>103</v>
      </c>
      <c r="B86" s="3" t="s">
        <v>232</v>
      </c>
      <c r="H86" s="46">
        <v>44111</v>
      </c>
    </row>
    <row r="87" spans="1:8" x14ac:dyDescent="0.2">
      <c r="A87" s="3" t="s">
        <v>103</v>
      </c>
      <c r="B87" s="3" t="s">
        <v>233</v>
      </c>
      <c r="H87" s="46">
        <v>44112</v>
      </c>
    </row>
    <row r="88" spans="1:8" x14ac:dyDescent="0.2">
      <c r="A88" s="3" t="s">
        <v>103</v>
      </c>
      <c r="B88" s="3" t="s">
        <v>234</v>
      </c>
      <c r="H88" s="46">
        <v>44113</v>
      </c>
    </row>
    <row r="89" spans="1:8" x14ac:dyDescent="0.2">
      <c r="A89" s="3" t="s">
        <v>103</v>
      </c>
      <c r="B89" s="3" t="s">
        <v>235</v>
      </c>
      <c r="H89" s="46">
        <v>44114</v>
      </c>
    </row>
    <row r="90" spans="1:8" x14ac:dyDescent="0.2">
      <c r="A90" s="3" t="s">
        <v>103</v>
      </c>
      <c r="B90" s="3" t="s">
        <v>236</v>
      </c>
      <c r="H90" s="46">
        <v>44115</v>
      </c>
    </row>
    <row r="91" spans="1:8" x14ac:dyDescent="0.2">
      <c r="A91" s="3" t="s">
        <v>103</v>
      </c>
      <c r="B91" s="3" t="s">
        <v>237</v>
      </c>
      <c r="H91" s="46">
        <v>44116</v>
      </c>
    </row>
    <row r="92" spans="1:8" x14ac:dyDescent="0.2">
      <c r="A92" s="3" t="s">
        <v>103</v>
      </c>
      <c r="B92" s="3" t="s">
        <v>238</v>
      </c>
      <c r="H92" s="46">
        <v>44117</v>
      </c>
    </row>
    <row r="93" spans="1:8" x14ac:dyDescent="0.2">
      <c r="A93" s="3" t="s">
        <v>103</v>
      </c>
      <c r="B93" s="3" t="s">
        <v>239</v>
      </c>
      <c r="H93" s="46">
        <v>44118</v>
      </c>
    </row>
    <row r="94" spans="1:8" x14ac:dyDescent="0.2">
      <c r="A94" s="3" t="s">
        <v>103</v>
      </c>
      <c r="B94" s="3" t="s">
        <v>240</v>
      </c>
      <c r="H94" s="46">
        <v>44119</v>
      </c>
    </row>
    <row r="95" spans="1:8" x14ac:dyDescent="0.2">
      <c r="A95" s="3" t="s">
        <v>103</v>
      </c>
      <c r="B95" s="3" t="s">
        <v>241</v>
      </c>
      <c r="H95" s="46">
        <v>44120</v>
      </c>
    </row>
    <row r="96" spans="1:8" x14ac:dyDescent="0.2">
      <c r="A96" s="3" t="s">
        <v>103</v>
      </c>
      <c r="B96" s="3" t="s">
        <v>242</v>
      </c>
      <c r="H96" s="46">
        <v>44121</v>
      </c>
    </row>
    <row r="97" spans="1:8" x14ac:dyDescent="0.2">
      <c r="A97" s="3" t="s">
        <v>103</v>
      </c>
      <c r="B97" s="3" t="s">
        <v>243</v>
      </c>
      <c r="H97" s="46">
        <v>44122</v>
      </c>
    </row>
    <row r="98" spans="1:8" x14ac:dyDescent="0.2">
      <c r="A98" s="3" t="s">
        <v>103</v>
      </c>
      <c r="B98" s="3" t="s">
        <v>244</v>
      </c>
      <c r="H98" s="46">
        <v>44123</v>
      </c>
    </row>
    <row r="99" spans="1:8" x14ac:dyDescent="0.2">
      <c r="A99" s="3" t="s">
        <v>103</v>
      </c>
      <c r="B99" s="3" t="s">
        <v>245</v>
      </c>
      <c r="H99" s="46">
        <v>44124</v>
      </c>
    </row>
    <row r="100" spans="1:8" x14ac:dyDescent="0.2">
      <c r="A100" s="3" t="s">
        <v>103</v>
      </c>
      <c r="B100" s="3" t="s">
        <v>246</v>
      </c>
      <c r="H100" s="46">
        <v>44125</v>
      </c>
    </row>
    <row r="101" spans="1:8" x14ac:dyDescent="0.2">
      <c r="A101" s="3" t="s">
        <v>103</v>
      </c>
      <c r="B101" s="3" t="s">
        <v>247</v>
      </c>
      <c r="H101" s="46">
        <v>44126</v>
      </c>
    </row>
    <row r="102" spans="1:8" x14ac:dyDescent="0.2">
      <c r="A102" s="3" t="s">
        <v>103</v>
      </c>
      <c r="B102" s="3" t="s">
        <v>248</v>
      </c>
      <c r="H102" s="46">
        <v>44127</v>
      </c>
    </row>
    <row r="103" spans="1:8" x14ac:dyDescent="0.2">
      <c r="A103" s="3" t="s">
        <v>103</v>
      </c>
      <c r="B103" s="3" t="s">
        <v>249</v>
      </c>
      <c r="H103" s="46">
        <v>44128</v>
      </c>
    </row>
    <row r="104" spans="1:8" x14ac:dyDescent="0.2">
      <c r="A104" s="3" t="s">
        <v>103</v>
      </c>
      <c r="B104" s="3" t="s">
        <v>250</v>
      </c>
      <c r="H104" s="46">
        <v>44129</v>
      </c>
    </row>
    <row r="105" spans="1:8" x14ac:dyDescent="0.2">
      <c r="A105" s="3" t="s">
        <v>103</v>
      </c>
      <c r="B105" s="3" t="s">
        <v>251</v>
      </c>
      <c r="H105" s="46">
        <v>44130</v>
      </c>
    </row>
    <row r="106" spans="1:8" x14ac:dyDescent="0.2">
      <c r="A106" s="3" t="s">
        <v>103</v>
      </c>
      <c r="B106" s="3" t="s">
        <v>252</v>
      </c>
      <c r="H106" s="46">
        <v>44131</v>
      </c>
    </row>
    <row r="107" spans="1:8" x14ac:dyDescent="0.2">
      <c r="A107" s="3" t="s">
        <v>103</v>
      </c>
      <c r="B107" s="3" t="s">
        <v>253</v>
      </c>
      <c r="H107" s="46">
        <v>44132</v>
      </c>
    </row>
    <row r="108" spans="1:8" x14ac:dyDescent="0.2">
      <c r="A108" s="3" t="s">
        <v>103</v>
      </c>
      <c r="B108" s="3" t="s">
        <v>254</v>
      </c>
      <c r="H108" s="46">
        <v>44133</v>
      </c>
    </row>
    <row r="109" spans="1:8" x14ac:dyDescent="0.2">
      <c r="A109" s="3" t="s">
        <v>103</v>
      </c>
      <c r="B109" s="3" t="s">
        <v>255</v>
      </c>
      <c r="H109" s="46">
        <v>44134</v>
      </c>
    </row>
    <row r="110" spans="1:8" x14ac:dyDescent="0.2">
      <c r="A110" s="3" t="s">
        <v>103</v>
      </c>
      <c r="B110" s="3" t="s">
        <v>256</v>
      </c>
      <c r="H110" s="46">
        <v>44135</v>
      </c>
    </row>
    <row r="111" spans="1:8" x14ac:dyDescent="0.2">
      <c r="A111" s="3" t="s">
        <v>103</v>
      </c>
      <c r="B111" s="3" t="s">
        <v>257</v>
      </c>
    </row>
    <row r="112" spans="1:8" x14ac:dyDescent="0.2">
      <c r="A112" s="3" t="s">
        <v>103</v>
      </c>
      <c r="B112" s="3" t="s">
        <v>258</v>
      </c>
    </row>
    <row r="113" spans="1:2" x14ac:dyDescent="0.2">
      <c r="A113" s="3" t="s">
        <v>103</v>
      </c>
      <c r="B113" s="3" t="s">
        <v>259</v>
      </c>
    </row>
    <row r="114" spans="1:2" x14ac:dyDescent="0.2">
      <c r="A114" s="3" t="s">
        <v>103</v>
      </c>
      <c r="B114" s="3" t="s">
        <v>260</v>
      </c>
    </row>
    <row r="115" spans="1:2" x14ac:dyDescent="0.2">
      <c r="A115" s="3" t="s">
        <v>103</v>
      </c>
      <c r="B115" s="3" t="s">
        <v>261</v>
      </c>
    </row>
    <row r="116" spans="1:2" x14ac:dyDescent="0.2">
      <c r="A116" s="3" t="s">
        <v>103</v>
      </c>
      <c r="B116" s="3" t="s">
        <v>262</v>
      </c>
    </row>
    <row r="117" spans="1:2" x14ac:dyDescent="0.2">
      <c r="A117" s="3" t="s">
        <v>103</v>
      </c>
      <c r="B117" s="3" t="s">
        <v>263</v>
      </c>
    </row>
    <row r="118" spans="1:2" x14ac:dyDescent="0.2">
      <c r="A118" s="3" t="s">
        <v>103</v>
      </c>
      <c r="B118" s="3" t="s">
        <v>264</v>
      </c>
    </row>
    <row r="119" spans="1:2" x14ac:dyDescent="0.2">
      <c r="A119" s="3" t="s">
        <v>103</v>
      </c>
      <c r="B119" s="3" t="s">
        <v>265</v>
      </c>
    </row>
    <row r="120" spans="1:2" x14ac:dyDescent="0.2">
      <c r="A120" s="3" t="s">
        <v>103</v>
      </c>
      <c r="B120" s="3" t="s">
        <v>266</v>
      </c>
    </row>
    <row r="121" spans="1:2" x14ac:dyDescent="0.2">
      <c r="A121" s="3" t="s">
        <v>103</v>
      </c>
      <c r="B121" s="3" t="s">
        <v>267</v>
      </c>
    </row>
    <row r="122" spans="1:2" x14ac:dyDescent="0.2">
      <c r="A122" s="3" t="s">
        <v>103</v>
      </c>
      <c r="B122" s="3" t="s">
        <v>268</v>
      </c>
    </row>
    <row r="123" spans="1:2" x14ac:dyDescent="0.2">
      <c r="A123" s="3" t="s">
        <v>103</v>
      </c>
      <c r="B123" s="3" t="s">
        <v>269</v>
      </c>
    </row>
    <row r="124" spans="1:2" x14ac:dyDescent="0.2">
      <c r="A124" s="3" t="s">
        <v>103</v>
      </c>
      <c r="B124" s="3" t="s">
        <v>270</v>
      </c>
    </row>
    <row r="125" spans="1:2" x14ac:dyDescent="0.2">
      <c r="A125" s="3" t="s">
        <v>103</v>
      </c>
      <c r="B125" s="3" t="s">
        <v>271</v>
      </c>
    </row>
    <row r="126" spans="1:2" x14ac:dyDescent="0.2">
      <c r="A126" s="3" t="s">
        <v>103</v>
      </c>
      <c r="B126" s="3" t="s">
        <v>272</v>
      </c>
    </row>
    <row r="127" spans="1:2" x14ac:dyDescent="0.2">
      <c r="A127" s="3" t="s">
        <v>103</v>
      </c>
      <c r="B127" s="3" t="s">
        <v>273</v>
      </c>
    </row>
    <row r="128" spans="1:2" x14ac:dyDescent="0.2">
      <c r="A128" s="3" t="s">
        <v>103</v>
      </c>
      <c r="B128" s="3" t="s">
        <v>274</v>
      </c>
    </row>
    <row r="129" spans="1:2" x14ac:dyDescent="0.2">
      <c r="A129" s="3" t="s">
        <v>103</v>
      </c>
      <c r="B129" s="3" t="s">
        <v>275</v>
      </c>
    </row>
    <row r="130" spans="1:2" x14ac:dyDescent="0.2">
      <c r="A130" s="3" t="s">
        <v>103</v>
      </c>
      <c r="B130" s="3" t="s">
        <v>276</v>
      </c>
    </row>
    <row r="131" spans="1:2" x14ac:dyDescent="0.2">
      <c r="A131" s="3" t="s">
        <v>103</v>
      </c>
      <c r="B131" s="3" t="s">
        <v>277</v>
      </c>
    </row>
    <row r="132" spans="1:2" x14ac:dyDescent="0.2">
      <c r="A132" s="3" t="s">
        <v>103</v>
      </c>
      <c r="B132" s="3" t="s">
        <v>278</v>
      </c>
    </row>
    <row r="133" spans="1:2" x14ac:dyDescent="0.2">
      <c r="A133" s="3" t="s">
        <v>103</v>
      </c>
      <c r="B133" s="3" t="s">
        <v>279</v>
      </c>
    </row>
    <row r="134" spans="1:2" x14ac:dyDescent="0.2">
      <c r="A134" s="3" t="s">
        <v>103</v>
      </c>
      <c r="B134" s="3" t="s">
        <v>280</v>
      </c>
    </row>
    <row r="135" spans="1:2" x14ac:dyDescent="0.2">
      <c r="A135" s="3" t="s">
        <v>103</v>
      </c>
      <c r="B135" s="3" t="s">
        <v>281</v>
      </c>
    </row>
    <row r="136" spans="1:2" x14ac:dyDescent="0.2">
      <c r="A136" s="3" t="s">
        <v>103</v>
      </c>
      <c r="B136" s="3" t="s">
        <v>282</v>
      </c>
    </row>
    <row r="137" spans="1:2" x14ac:dyDescent="0.2">
      <c r="A137" s="3" t="s">
        <v>103</v>
      </c>
      <c r="B137" s="3" t="s">
        <v>283</v>
      </c>
    </row>
    <row r="138" spans="1:2" x14ac:dyDescent="0.2">
      <c r="A138" s="3" t="s">
        <v>103</v>
      </c>
      <c r="B138" s="3" t="s">
        <v>284</v>
      </c>
    </row>
    <row r="139" spans="1:2" x14ac:dyDescent="0.2">
      <c r="A139" s="3" t="s">
        <v>103</v>
      </c>
      <c r="B139" s="3" t="s">
        <v>285</v>
      </c>
    </row>
    <row r="140" spans="1:2" x14ac:dyDescent="0.2">
      <c r="A140" s="3" t="s">
        <v>103</v>
      </c>
      <c r="B140" s="3" t="s">
        <v>286</v>
      </c>
    </row>
    <row r="141" spans="1:2" x14ac:dyDescent="0.2">
      <c r="A141" s="3" t="s">
        <v>103</v>
      </c>
      <c r="B141" s="3" t="s">
        <v>287</v>
      </c>
    </row>
    <row r="142" spans="1:2" x14ac:dyDescent="0.2">
      <c r="A142" s="3" t="s">
        <v>103</v>
      </c>
      <c r="B142" s="3" t="s">
        <v>288</v>
      </c>
    </row>
    <row r="143" spans="1:2" x14ac:dyDescent="0.2">
      <c r="A143" s="3" t="s">
        <v>103</v>
      </c>
      <c r="B143" s="3" t="s">
        <v>289</v>
      </c>
    </row>
    <row r="144" spans="1:2" x14ac:dyDescent="0.2">
      <c r="A144" s="3" t="s">
        <v>103</v>
      </c>
      <c r="B144" s="3" t="s">
        <v>290</v>
      </c>
    </row>
    <row r="145" spans="1:2" x14ac:dyDescent="0.2">
      <c r="A145" s="3" t="s">
        <v>103</v>
      </c>
      <c r="B145" s="3" t="s">
        <v>291</v>
      </c>
    </row>
    <row r="146" spans="1:2" x14ac:dyDescent="0.2">
      <c r="A146" s="3" t="s">
        <v>103</v>
      </c>
      <c r="B146" s="3" t="s">
        <v>292</v>
      </c>
    </row>
    <row r="147" spans="1:2" x14ac:dyDescent="0.2">
      <c r="A147" s="3" t="s">
        <v>103</v>
      </c>
      <c r="B147" s="3" t="s">
        <v>293</v>
      </c>
    </row>
    <row r="148" spans="1:2" x14ac:dyDescent="0.2">
      <c r="A148" s="3" t="s">
        <v>103</v>
      </c>
      <c r="B148" s="3" t="s">
        <v>294</v>
      </c>
    </row>
    <row r="149" spans="1:2" x14ac:dyDescent="0.2">
      <c r="A149" s="3" t="s">
        <v>103</v>
      </c>
      <c r="B149" s="3" t="s">
        <v>295</v>
      </c>
    </row>
    <row r="150" spans="1:2" x14ac:dyDescent="0.2">
      <c r="A150" s="3" t="s">
        <v>103</v>
      </c>
      <c r="B150" s="3" t="s">
        <v>296</v>
      </c>
    </row>
    <row r="151" spans="1:2" x14ac:dyDescent="0.2">
      <c r="A151" s="3" t="s">
        <v>103</v>
      </c>
      <c r="B151" s="3" t="s">
        <v>297</v>
      </c>
    </row>
    <row r="152" spans="1:2" x14ac:dyDescent="0.2">
      <c r="A152" s="3" t="s">
        <v>103</v>
      </c>
      <c r="B152" s="3" t="s">
        <v>298</v>
      </c>
    </row>
    <row r="153" spans="1:2" x14ac:dyDescent="0.2">
      <c r="A153" s="3" t="s">
        <v>103</v>
      </c>
      <c r="B153" s="3" t="s">
        <v>299</v>
      </c>
    </row>
    <row r="154" spans="1:2" x14ac:dyDescent="0.2">
      <c r="A154" s="3" t="s">
        <v>103</v>
      </c>
      <c r="B154" s="3" t="s">
        <v>300</v>
      </c>
    </row>
    <row r="155" spans="1:2" x14ac:dyDescent="0.2">
      <c r="A155" s="3" t="s">
        <v>103</v>
      </c>
      <c r="B155" s="3" t="s">
        <v>301</v>
      </c>
    </row>
    <row r="156" spans="1:2" x14ac:dyDescent="0.2">
      <c r="A156" s="3" t="s">
        <v>103</v>
      </c>
      <c r="B156" s="3" t="s">
        <v>302</v>
      </c>
    </row>
    <row r="157" spans="1:2" x14ac:dyDescent="0.2">
      <c r="A157" s="3" t="s">
        <v>103</v>
      </c>
      <c r="B157" s="3" t="s">
        <v>303</v>
      </c>
    </row>
    <row r="158" spans="1:2" x14ac:dyDescent="0.2">
      <c r="A158" s="3" t="s">
        <v>103</v>
      </c>
      <c r="B158" s="3" t="s">
        <v>304</v>
      </c>
    </row>
    <row r="159" spans="1:2" x14ac:dyDescent="0.2">
      <c r="A159" s="3" t="s">
        <v>103</v>
      </c>
      <c r="B159" s="3" t="s">
        <v>305</v>
      </c>
    </row>
    <row r="160" spans="1:2" x14ac:dyDescent="0.2">
      <c r="A160" s="3" t="s">
        <v>103</v>
      </c>
      <c r="B160" s="3" t="s">
        <v>306</v>
      </c>
    </row>
    <row r="161" spans="1:2" x14ac:dyDescent="0.2">
      <c r="A161" s="3" t="s">
        <v>103</v>
      </c>
      <c r="B161" s="3" t="s">
        <v>307</v>
      </c>
    </row>
    <row r="162" spans="1:2" x14ac:dyDescent="0.2">
      <c r="A162" s="3" t="s">
        <v>103</v>
      </c>
      <c r="B162" s="3" t="s">
        <v>308</v>
      </c>
    </row>
    <row r="163" spans="1:2" x14ac:dyDescent="0.2">
      <c r="A163" s="3" t="s">
        <v>103</v>
      </c>
      <c r="B163" s="3" t="s">
        <v>309</v>
      </c>
    </row>
    <row r="164" spans="1:2" x14ac:dyDescent="0.2">
      <c r="A164" s="3" t="s">
        <v>103</v>
      </c>
      <c r="B164" s="3" t="s">
        <v>310</v>
      </c>
    </row>
    <row r="165" spans="1:2" x14ac:dyDescent="0.2">
      <c r="A165" s="3" t="s">
        <v>103</v>
      </c>
      <c r="B165" s="3" t="s">
        <v>311</v>
      </c>
    </row>
    <row r="166" spans="1:2" x14ac:dyDescent="0.2">
      <c r="A166" s="3" t="s">
        <v>103</v>
      </c>
      <c r="B166" s="3" t="s">
        <v>312</v>
      </c>
    </row>
    <row r="167" spans="1:2" x14ac:dyDescent="0.2">
      <c r="A167" s="3" t="s">
        <v>103</v>
      </c>
      <c r="B167" s="3" t="s">
        <v>313</v>
      </c>
    </row>
    <row r="168" spans="1:2" x14ac:dyDescent="0.2">
      <c r="A168" s="3" t="s">
        <v>103</v>
      </c>
      <c r="B168" s="3" t="s">
        <v>314</v>
      </c>
    </row>
    <row r="169" spans="1:2" x14ac:dyDescent="0.2">
      <c r="A169" s="3" t="s">
        <v>103</v>
      </c>
      <c r="B169" s="3" t="s">
        <v>315</v>
      </c>
    </row>
    <row r="170" spans="1:2" x14ac:dyDescent="0.2">
      <c r="A170" s="3" t="s">
        <v>103</v>
      </c>
      <c r="B170" s="3" t="s">
        <v>316</v>
      </c>
    </row>
    <row r="171" spans="1:2" x14ac:dyDescent="0.2">
      <c r="A171" s="3" t="s">
        <v>103</v>
      </c>
      <c r="B171" s="3" t="s">
        <v>317</v>
      </c>
    </row>
    <row r="172" spans="1:2" x14ac:dyDescent="0.2">
      <c r="A172" s="3" t="s">
        <v>103</v>
      </c>
      <c r="B172" s="3" t="s">
        <v>318</v>
      </c>
    </row>
    <row r="173" spans="1:2" x14ac:dyDescent="0.2">
      <c r="A173" s="3" t="s">
        <v>103</v>
      </c>
      <c r="B173" s="3" t="s">
        <v>319</v>
      </c>
    </row>
    <row r="174" spans="1:2" x14ac:dyDescent="0.2">
      <c r="A174" s="3" t="s">
        <v>103</v>
      </c>
      <c r="B174" s="3" t="s">
        <v>320</v>
      </c>
    </row>
    <row r="175" spans="1:2" x14ac:dyDescent="0.2">
      <c r="A175" s="3" t="s">
        <v>103</v>
      </c>
      <c r="B175" s="3" t="s">
        <v>321</v>
      </c>
    </row>
    <row r="176" spans="1:2" x14ac:dyDescent="0.2">
      <c r="A176" s="3" t="s">
        <v>103</v>
      </c>
      <c r="B176" s="3" t="s">
        <v>322</v>
      </c>
    </row>
    <row r="177" spans="1:2" x14ac:dyDescent="0.2">
      <c r="A177" s="3" t="s">
        <v>103</v>
      </c>
      <c r="B177" s="3" t="s">
        <v>323</v>
      </c>
    </row>
    <row r="178" spans="1:2" x14ac:dyDescent="0.2">
      <c r="A178" s="3" t="s">
        <v>103</v>
      </c>
      <c r="B178" s="3" t="s">
        <v>324</v>
      </c>
    </row>
    <row r="179" spans="1:2" x14ac:dyDescent="0.2">
      <c r="A179" s="3" t="s">
        <v>103</v>
      </c>
      <c r="B179" s="3" t="s">
        <v>325</v>
      </c>
    </row>
    <row r="180" spans="1:2" x14ac:dyDescent="0.2">
      <c r="A180" s="3" t="s">
        <v>103</v>
      </c>
      <c r="B180" s="3" t="s">
        <v>326</v>
      </c>
    </row>
    <row r="181" spans="1:2" x14ac:dyDescent="0.2">
      <c r="A181" s="3" t="s">
        <v>103</v>
      </c>
      <c r="B181" s="3" t="s">
        <v>327</v>
      </c>
    </row>
    <row r="182" spans="1:2" x14ac:dyDescent="0.2">
      <c r="A182" s="3" t="s">
        <v>103</v>
      </c>
      <c r="B182" s="3" t="s">
        <v>328</v>
      </c>
    </row>
    <row r="183" spans="1:2" x14ac:dyDescent="0.2">
      <c r="A183" s="3" t="s">
        <v>103</v>
      </c>
      <c r="B183" s="3" t="s">
        <v>329</v>
      </c>
    </row>
    <row r="184" spans="1:2" x14ac:dyDescent="0.2">
      <c r="A184" s="3" t="s">
        <v>103</v>
      </c>
      <c r="B184" s="3" t="s">
        <v>330</v>
      </c>
    </row>
    <row r="185" spans="1:2" x14ac:dyDescent="0.2">
      <c r="A185" s="3" t="s">
        <v>103</v>
      </c>
      <c r="B185" s="3" t="s">
        <v>331</v>
      </c>
    </row>
    <row r="186" spans="1:2" x14ac:dyDescent="0.2">
      <c r="A186" s="3" t="s">
        <v>103</v>
      </c>
      <c r="B186" s="3" t="s">
        <v>332</v>
      </c>
    </row>
    <row r="187" spans="1:2" x14ac:dyDescent="0.2">
      <c r="A187" s="3" t="s">
        <v>103</v>
      </c>
      <c r="B187" s="3" t="s">
        <v>333</v>
      </c>
    </row>
    <row r="188" spans="1:2" x14ac:dyDescent="0.2">
      <c r="A188" s="3" t="s">
        <v>103</v>
      </c>
      <c r="B188" s="3" t="s">
        <v>334</v>
      </c>
    </row>
    <row r="189" spans="1:2" x14ac:dyDescent="0.2">
      <c r="A189" s="3" t="s">
        <v>103</v>
      </c>
      <c r="B189" s="3" t="s">
        <v>335</v>
      </c>
    </row>
    <row r="190" spans="1:2" x14ac:dyDescent="0.2">
      <c r="A190" s="3" t="s">
        <v>103</v>
      </c>
      <c r="B190" s="3" t="s">
        <v>336</v>
      </c>
    </row>
    <row r="191" spans="1:2" x14ac:dyDescent="0.2">
      <c r="A191" s="3" t="s">
        <v>103</v>
      </c>
      <c r="B191" s="3" t="s">
        <v>337</v>
      </c>
    </row>
    <row r="192" spans="1:2" x14ac:dyDescent="0.2">
      <c r="A192" s="3" t="s">
        <v>103</v>
      </c>
      <c r="B192" s="3" t="s">
        <v>338</v>
      </c>
    </row>
    <row r="193" spans="1:2" x14ac:dyDescent="0.2">
      <c r="A193" s="3" t="s">
        <v>103</v>
      </c>
      <c r="B193" s="3" t="s">
        <v>339</v>
      </c>
    </row>
    <row r="194" spans="1:2" x14ac:dyDescent="0.2">
      <c r="A194" s="3" t="s">
        <v>103</v>
      </c>
      <c r="B194" s="3" t="s">
        <v>340</v>
      </c>
    </row>
    <row r="195" spans="1:2" x14ac:dyDescent="0.2">
      <c r="A195" s="3" t="s">
        <v>103</v>
      </c>
      <c r="B195" s="3" t="s">
        <v>341</v>
      </c>
    </row>
    <row r="196" spans="1:2" x14ac:dyDescent="0.2">
      <c r="A196" s="3" t="s">
        <v>103</v>
      </c>
      <c r="B196" s="3" t="s">
        <v>342</v>
      </c>
    </row>
    <row r="197" spans="1:2" x14ac:dyDescent="0.2">
      <c r="A197" s="3" t="s">
        <v>103</v>
      </c>
      <c r="B197" s="3" t="s">
        <v>343</v>
      </c>
    </row>
    <row r="198" spans="1:2" x14ac:dyDescent="0.2">
      <c r="A198" s="3" t="s">
        <v>103</v>
      </c>
      <c r="B198" s="3" t="s">
        <v>344</v>
      </c>
    </row>
    <row r="199" spans="1:2" x14ac:dyDescent="0.2">
      <c r="A199" s="3" t="s">
        <v>103</v>
      </c>
      <c r="B199" s="3" t="s">
        <v>345</v>
      </c>
    </row>
    <row r="200" spans="1:2" x14ac:dyDescent="0.2">
      <c r="A200" s="3" t="s">
        <v>103</v>
      </c>
      <c r="B200" s="3" t="s">
        <v>346</v>
      </c>
    </row>
    <row r="201" spans="1:2" x14ac:dyDescent="0.2">
      <c r="A201" s="3" t="s">
        <v>103</v>
      </c>
      <c r="B201" s="3" t="s">
        <v>347</v>
      </c>
    </row>
    <row r="202" spans="1:2" x14ac:dyDescent="0.2">
      <c r="A202" s="3" t="s">
        <v>103</v>
      </c>
      <c r="B202" s="3" t="s">
        <v>348</v>
      </c>
    </row>
    <row r="203" spans="1:2" x14ac:dyDescent="0.2">
      <c r="A203" s="3" t="s">
        <v>103</v>
      </c>
      <c r="B203" s="3" t="s">
        <v>349</v>
      </c>
    </row>
    <row r="204" spans="1:2" x14ac:dyDescent="0.2">
      <c r="A204" s="3" t="s">
        <v>103</v>
      </c>
      <c r="B204" s="3" t="s">
        <v>350</v>
      </c>
    </row>
    <row r="205" spans="1:2" x14ac:dyDescent="0.2">
      <c r="A205" s="3" t="s">
        <v>103</v>
      </c>
      <c r="B205" s="3" t="s">
        <v>351</v>
      </c>
    </row>
    <row r="206" spans="1:2" x14ac:dyDescent="0.2">
      <c r="A206" s="3" t="s">
        <v>103</v>
      </c>
      <c r="B206" s="3" t="s">
        <v>352</v>
      </c>
    </row>
    <row r="207" spans="1:2" x14ac:dyDescent="0.2">
      <c r="A207" s="3" t="s">
        <v>103</v>
      </c>
      <c r="B207" s="3" t="s">
        <v>353</v>
      </c>
    </row>
    <row r="208" spans="1:2" x14ac:dyDescent="0.2">
      <c r="A208" s="3" t="s">
        <v>103</v>
      </c>
      <c r="B208" s="3" t="s">
        <v>354</v>
      </c>
    </row>
    <row r="209" spans="1:2" x14ac:dyDescent="0.2">
      <c r="A209" s="3" t="s">
        <v>103</v>
      </c>
      <c r="B209" s="3" t="s">
        <v>355</v>
      </c>
    </row>
    <row r="210" spans="1:2" x14ac:dyDescent="0.2">
      <c r="A210" s="3" t="s">
        <v>103</v>
      </c>
      <c r="B210" s="3" t="s">
        <v>356</v>
      </c>
    </row>
    <row r="211" spans="1:2" x14ac:dyDescent="0.2">
      <c r="A211" s="3" t="s">
        <v>103</v>
      </c>
      <c r="B211" s="3" t="s">
        <v>357</v>
      </c>
    </row>
    <row r="212" spans="1:2" x14ac:dyDescent="0.2">
      <c r="A212" s="3" t="s">
        <v>103</v>
      </c>
      <c r="B212" s="3" t="s">
        <v>358</v>
      </c>
    </row>
    <row r="213" spans="1:2" x14ac:dyDescent="0.2">
      <c r="A213" s="3" t="s">
        <v>103</v>
      </c>
      <c r="B213" s="3" t="s">
        <v>359</v>
      </c>
    </row>
    <row r="214" spans="1:2" x14ac:dyDescent="0.2">
      <c r="A214" s="3" t="s">
        <v>103</v>
      </c>
      <c r="B214" s="3" t="s">
        <v>360</v>
      </c>
    </row>
    <row r="215" spans="1:2" x14ac:dyDescent="0.2">
      <c r="A215" s="3" t="s">
        <v>103</v>
      </c>
      <c r="B215" s="3" t="s">
        <v>361</v>
      </c>
    </row>
    <row r="216" spans="1:2" x14ac:dyDescent="0.2">
      <c r="A216" s="3" t="s">
        <v>103</v>
      </c>
      <c r="B216" s="3" t="s">
        <v>362</v>
      </c>
    </row>
    <row r="217" spans="1:2" x14ac:dyDescent="0.2">
      <c r="A217" s="3" t="s">
        <v>8</v>
      </c>
      <c r="B217" s="3" t="s">
        <v>363</v>
      </c>
    </row>
    <row r="218" spans="1:2" x14ac:dyDescent="0.2">
      <c r="A218" s="3" t="s">
        <v>8</v>
      </c>
      <c r="B218" s="3" t="s">
        <v>364</v>
      </c>
    </row>
    <row r="219" spans="1:2" x14ac:dyDescent="0.2">
      <c r="A219" s="3" t="s">
        <v>8</v>
      </c>
      <c r="B219" s="3" t="s">
        <v>365</v>
      </c>
    </row>
    <row r="220" spans="1:2" x14ac:dyDescent="0.2">
      <c r="A220" s="3" t="s">
        <v>8</v>
      </c>
      <c r="B220" s="3" t="s">
        <v>10</v>
      </c>
    </row>
    <row r="221" spans="1:2" x14ac:dyDescent="0.2">
      <c r="A221" s="3" t="s">
        <v>8</v>
      </c>
      <c r="B221" s="3" t="s">
        <v>366</v>
      </c>
    </row>
    <row r="222" spans="1:2" x14ac:dyDescent="0.2">
      <c r="A222" s="3" t="s">
        <v>8</v>
      </c>
      <c r="B222" s="3" t="s">
        <v>367</v>
      </c>
    </row>
    <row r="223" spans="1:2" x14ac:dyDescent="0.2">
      <c r="A223" s="3" t="s">
        <v>8</v>
      </c>
      <c r="B223" s="3" t="s">
        <v>145</v>
      </c>
    </row>
    <row r="224" spans="1:2" x14ac:dyDescent="0.2">
      <c r="A224" s="3" t="s">
        <v>8</v>
      </c>
      <c r="B224" s="3" t="s">
        <v>368</v>
      </c>
    </row>
    <row r="225" spans="1:2" x14ac:dyDescent="0.2">
      <c r="A225" s="3" t="s">
        <v>8</v>
      </c>
      <c r="B225" s="3" t="s">
        <v>369</v>
      </c>
    </row>
    <row r="226" spans="1:2" x14ac:dyDescent="0.2">
      <c r="A226" s="3" t="s">
        <v>8</v>
      </c>
      <c r="B226" s="3" t="s">
        <v>370</v>
      </c>
    </row>
    <row r="227" spans="1:2" x14ac:dyDescent="0.2">
      <c r="A227" s="3" t="s">
        <v>8</v>
      </c>
      <c r="B227" s="3" t="s">
        <v>371</v>
      </c>
    </row>
    <row r="228" spans="1:2" x14ac:dyDescent="0.2">
      <c r="A228" s="3" t="s">
        <v>8</v>
      </c>
      <c r="B228" s="3" t="s">
        <v>372</v>
      </c>
    </row>
    <row r="229" spans="1:2" x14ac:dyDescent="0.2">
      <c r="A229" s="3" t="s">
        <v>8</v>
      </c>
      <c r="B229" s="3" t="s">
        <v>373</v>
      </c>
    </row>
    <row r="230" spans="1:2" x14ac:dyDescent="0.2">
      <c r="A230" s="3" t="s">
        <v>8</v>
      </c>
      <c r="B230" s="3" t="s">
        <v>374</v>
      </c>
    </row>
    <row r="231" spans="1:2" x14ac:dyDescent="0.2">
      <c r="A231" s="3" t="s">
        <v>8</v>
      </c>
      <c r="B231" s="3" t="s">
        <v>375</v>
      </c>
    </row>
    <row r="232" spans="1:2" x14ac:dyDescent="0.2">
      <c r="A232" s="3" t="s">
        <v>8</v>
      </c>
      <c r="B232" s="3" t="s">
        <v>376</v>
      </c>
    </row>
    <row r="233" spans="1:2" x14ac:dyDescent="0.2">
      <c r="A233" s="3" t="s">
        <v>8</v>
      </c>
      <c r="B233" s="3" t="s">
        <v>377</v>
      </c>
    </row>
    <row r="234" spans="1:2" x14ac:dyDescent="0.2">
      <c r="A234" s="3" t="s">
        <v>8</v>
      </c>
      <c r="B234" s="3" t="s">
        <v>378</v>
      </c>
    </row>
    <row r="235" spans="1:2" x14ac:dyDescent="0.2">
      <c r="A235" s="3" t="s">
        <v>8</v>
      </c>
      <c r="B235" s="3" t="s">
        <v>379</v>
      </c>
    </row>
    <row r="236" spans="1:2" x14ac:dyDescent="0.2">
      <c r="A236" s="3" t="s">
        <v>8</v>
      </c>
      <c r="B236" s="3" t="s">
        <v>380</v>
      </c>
    </row>
    <row r="237" spans="1:2" x14ac:dyDescent="0.2">
      <c r="A237" s="3" t="s">
        <v>8</v>
      </c>
      <c r="B237" s="3" t="s">
        <v>381</v>
      </c>
    </row>
    <row r="238" spans="1:2" x14ac:dyDescent="0.2">
      <c r="A238" s="3" t="s">
        <v>8</v>
      </c>
      <c r="B238" s="3" t="s">
        <v>382</v>
      </c>
    </row>
    <row r="239" spans="1:2" x14ac:dyDescent="0.2">
      <c r="A239" s="3" t="s">
        <v>8</v>
      </c>
      <c r="B239" s="3" t="s">
        <v>383</v>
      </c>
    </row>
    <row r="240" spans="1:2" x14ac:dyDescent="0.2">
      <c r="A240" s="3" t="s">
        <v>8</v>
      </c>
      <c r="B240" s="3" t="s">
        <v>384</v>
      </c>
    </row>
    <row r="241" spans="1:2" x14ac:dyDescent="0.2">
      <c r="A241" s="3" t="s">
        <v>8</v>
      </c>
      <c r="B241" s="3" t="s">
        <v>385</v>
      </c>
    </row>
    <row r="242" spans="1:2" x14ac:dyDescent="0.2">
      <c r="A242" s="3" t="s">
        <v>8</v>
      </c>
      <c r="B242" s="3" t="s">
        <v>386</v>
      </c>
    </row>
    <row r="243" spans="1:2" x14ac:dyDescent="0.2">
      <c r="A243" s="3" t="s">
        <v>8</v>
      </c>
      <c r="B243" s="3" t="s">
        <v>387</v>
      </c>
    </row>
    <row r="244" spans="1:2" x14ac:dyDescent="0.2">
      <c r="A244" s="3" t="s">
        <v>8</v>
      </c>
      <c r="B244" s="3" t="s">
        <v>388</v>
      </c>
    </row>
    <row r="245" spans="1:2" x14ac:dyDescent="0.2">
      <c r="A245" s="3" t="s">
        <v>8</v>
      </c>
      <c r="B245" s="3" t="s">
        <v>389</v>
      </c>
    </row>
    <row r="246" spans="1:2" x14ac:dyDescent="0.2">
      <c r="A246" s="3" t="s">
        <v>8</v>
      </c>
      <c r="B246" s="3" t="s">
        <v>390</v>
      </c>
    </row>
    <row r="247" spans="1:2" x14ac:dyDescent="0.2">
      <c r="A247" s="3" t="s">
        <v>8</v>
      </c>
      <c r="B247" s="3" t="s">
        <v>391</v>
      </c>
    </row>
    <row r="248" spans="1:2" x14ac:dyDescent="0.2">
      <c r="A248" s="3" t="s">
        <v>8</v>
      </c>
      <c r="B248" s="3" t="s">
        <v>392</v>
      </c>
    </row>
    <row r="249" spans="1:2" x14ac:dyDescent="0.2">
      <c r="A249" s="3" t="s">
        <v>8</v>
      </c>
      <c r="B249" s="3" t="s">
        <v>393</v>
      </c>
    </row>
    <row r="250" spans="1:2" x14ac:dyDescent="0.2">
      <c r="A250" s="3" t="s">
        <v>8</v>
      </c>
      <c r="B250" s="3" t="s">
        <v>394</v>
      </c>
    </row>
    <row r="251" spans="1:2" x14ac:dyDescent="0.2">
      <c r="A251" s="3" t="s">
        <v>8</v>
      </c>
      <c r="B251" s="3" t="s">
        <v>395</v>
      </c>
    </row>
    <row r="252" spans="1:2" x14ac:dyDescent="0.2">
      <c r="A252" s="3" t="s">
        <v>8</v>
      </c>
      <c r="B252" s="3" t="s">
        <v>396</v>
      </c>
    </row>
    <row r="253" spans="1:2" x14ac:dyDescent="0.2">
      <c r="A253" s="3" t="s">
        <v>8</v>
      </c>
      <c r="B253" s="3" t="s">
        <v>397</v>
      </c>
    </row>
    <row r="254" spans="1:2" x14ac:dyDescent="0.2">
      <c r="A254" s="3" t="s">
        <v>8</v>
      </c>
      <c r="B254" s="3" t="s">
        <v>398</v>
      </c>
    </row>
    <row r="255" spans="1:2" x14ac:dyDescent="0.2">
      <c r="A255" s="3" t="s">
        <v>8</v>
      </c>
      <c r="B255" s="3" t="s">
        <v>399</v>
      </c>
    </row>
    <row r="256" spans="1:2" x14ac:dyDescent="0.2">
      <c r="A256" s="3" t="s">
        <v>8</v>
      </c>
      <c r="B256" s="3" t="s">
        <v>400</v>
      </c>
    </row>
    <row r="257" spans="1:2" x14ac:dyDescent="0.2">
      <c r="A257" s="3" t="s">
        <v>8</v>
      </c>
      <c r="B257" s="3" t="s">
        <v>401</v>
      </c>
    </row>
    <row r="258" spans="1:2" x14ac:dyDescent="0.2">
      <c r="A258" s="3" t="s">
        <v>8</v>
      </c>
      <c r="B258" s="3" t="s">
        <v>402</v>
      </c>
    </row>
    <row r="259" spans="1:2" x14ac:dyDescent="0.2">
      <c r="A259" s="3" t="s">
        <v>8</v>
      </c>
      <c r="B259" s="3" t="s">
        <v>403</v>
      </c>
    </row>
    <row r="260" spans="1:2" x14ac:dyDescent="0.2">
      <c r="A260" s="3" t="s">
        <v>8</v>
      </c>
      <c r="B260" s="3" t="s">
        <v>404</v>
      </c>
    </row>
    <row r="261" spans="1:2" x14ac:dyDescent="0.2">
      <c r="A261" s="3" t="s">
        <v>8</v>
      </c>
      <c r="B261" s="3" t="s">
        <v>405</v>
      </c>
    </row>
    <row r="262" spans="1:2" x14ac:dyDescent="0.2">
      <c r="A262" s="3" t="s">
        <v>8</v>
      </c>
      <c r="B262" s="3" t="s">
        <v>406</v>
      </c>
    </row>
    <row r="263" spans="1:2" x14ac:dyDescent="0.2">
      <c r="A263" s="3" t="s">
        <v>8</v>
      </c>
      <c r="B263" s="3" t="s">
        <v>407</v>
      </c>
    </row>
    <row r="264" spans="1:2" x14ac:dyDescent="0.2">
      <c r="A264" s="3" t="s">
        <v>8</v>
      </c>
      <c r="B264" s="3" t="s">
        <v>408</v>
      </c>
    </row>
    <row r="265" spans="1:2" x14ac:dyDescent="0.2">
      <c r="A265" s="3" t="s">
        <v>8</v>
      </c>
      <c r="B265" s="3" t="s">
        <v>409</v>
      </c>
    </row>
    <row r="266" spans="1:2" x14ac:dyDescent="0.2">
      <c r="A266" s="3" t="s">
        <v>8</v>
      </c>
      <c r="B266" s="3" t="s">
        <v>410</v>
      </c>
    </row>
    <row r="267" spans="1:2" x14ac:dyDescent="0.2">
      <c r="A267" s="3" t="s">
        <v>8</v>
      </c>
      <c r="B267" s="3" t="s">
        <v>411</v>
      </c>
    </row>
    <row r="268" spans="1:2" x14ac:dyDescent="0.2">
      <c r="A268" s="3" t="s">
        <v>8</v>
      </c>
      <c r="B268" s="3" t="s">
        <v>412</v>
      </c>
    </row>
    <row r="269" spans="1:2" x14ac:dyDescent="0.2">
      <c r="A269" s="3" t="s">
        <v>8</v>
      </c>
      <c r="B269" s="3" t="s">
        <v>413</v>
      </c>
    </row>
    <row r="270" spans="1:2" x14ac:dyDescent="0.2">
      <c r="A270" s="3" t="s">
        <v>8</v>
      </c>
      <c r="B270" s="3" t="s">
        <v>414</v>
      </c>
    </row>
    <row r="271" spans="1:2" x14ac:dyDescent="0.2">
      <c r="A271" s="3" t="s">
        <v>8</v>
      </c>
      <c r="B271" s="3" t="s">
        <v>415</v>
      </c>
    </row>
    <row r="272" spans="1:2" x14ac:dyDescent="0.2">
      <c r="A272" s="3" t="s">
        <v>8</v>
      </c>
      <c r="B272" s="3" t="s">
        <v>416</v>
      </c>
    </row>
    <row r="273" spans="1:2" x14ac:dyDescent="0.2">
      <c r="A273" s="3" t="s">
        <v>8</v>
      </c>
      <c r="B273" s="3" t="s">
        <v>417</v>
      </c>
    </row>
    <row r="274" spans="1:2" x14ac:dyDescent="0.2">
      <c r="A274" s="3" t="s">
        <v>8</v>
      </c>
      <c r="B274" s="3" t="s">
        <v>418</v>
      </c>
    </row>
    <row r="275" spans="1:2" x14ac:dyDescent="0.2">
      <c r="A275" s="3" t="s">
        <v>8</v>
      </c>
      <c r="B275" s="3" t="s">
        <v>419</v>
      </c>
    </row>
    <row r="276" spans="1:2" x14ac:dyDescent="0.2">
      <c r="A276" s="3" t="s">
        <v>8</v>
      </c>
      <c r="B276" s="3" t="s">
        <v>420</v>
      </c>
    </row>
    <row r="277" spans="1:2" x14ac:dyDescent="0.2">
      <c r="A277" s="3" t="s">
        <v>8</v>
      </c>
      <c r="B277" s="3" t="s">
        <v>421</v>
      </c>
    </row>
    <row r="278" spans="1:2" x14ac:dyDescent="0.2">
      <c r="A278" s="3" t="s">
        <v>8</v>
      </c>
      <c r="B278" s="3" t="s">
        <v>422</v>
      </c>
    </row>
    <row r="279" spans="1:2" x14ac:dyDescent="0.2">
      <c r="A279" s="3" t="s">
        <v>8</v>
      </c>
      <c r="B279" s="3" t="s">
        <v>423</v>
      </c>
    </row>
    <row r="280" spans="1:2" x14ac:dyDescent="0.2">
      <c r="A280" s="3" t="s">
        <v>8</v>
      </c>
      <c r="B280" s="3" t="s">
        <v>424</v>
      </c>
    </row>
    <row r="281" spans="1:2" x14ac:dyDescent="0.2">
      <c r="A281" s="3" t="s">
        <v>8</v>
      </c>
      <c r="B281" s="3" t="s">
        <v>425</v>
      </c>
    </row>
    <row r="282" spans="1:2" x14ac:dyDescent="0.2">
      <c r="A282" s="3" t="s">
        <v>8</v>
      </c>
      <c r="B282" s="3" t="s">
        <v>426</v>
      </c>
    </row>
    <row r="283" spans="1:2" x14ac:dyDescent="0.2">
      <c r="A283" s="3" t="s">
        <v>8</v>
      </c>
      <c r="B283" s="3" t="s">
        <v>427</v>
      </c>
    </row>
    <row r="284" spans="1:2" x14ac:dyDescent="0.2">
      <c r="A284" s="3" t="s">
        <v>8</v>
      </c>
      <c r="B284" s="3" t="s">
        <v>428</v>
      </c>
    </row>
    <row r="285" spans="1:2" x14ac:dyDescent="0.2">
      <c r="A285" s="3" t="s">
        <v>8</v>
      </c>
      <c r="B285" s="3" t="s">
        <v>429</v>
      </c>
    </row>
    <row r="286" spans="1:2" x14ac:dyDescent="0.2">
      <c r="A286" s="3" t="s">
        <v>114</v>
      </c>
      <c r="B286" s="3" t="s">
        <v>430</v>
      </c>
    </row>
    <row r="287" spans="1:2" x14ac:dyDescent="0.2">
      <c r="A287" s="3" t="s">
        <v>114</v>
      </c>
      <c r="B287" s="3" t="s">
        <v>431</v>
      </c>
    </row>
    <row r="288" spans="1:2" x14ac:dyDescent="0.2">
      <c r="A288" s="3" t="s">
        <v>114</v>
      </c>
      <c r="B288" s="3" t="s">
        <v>432</v>
      </c>
    </row>
    <row r="289" spans="1:2" x14ac:dyDescent="0.2">
      <c r="A289" s="3" t="s">
        <v>114</v>
      </c>
      <c r="B289" s="3" t="s">
        <v>433</v>
      </c>
    </row>
    <row r="290" spans="1:2" x14ac:dyDescent="0.2">
      <c r="A290" s="3" t="s">
        <v>114</v>
      </c>
      <c r="B290" s="3" t="s">
        <v>434</v>
      </c>
    </row>
    <row r="291" spans="1:2" x14ac:dyDescent="0.2">
      <c r="A291" s="3" t="s">
        <v>114</v>
      </c>
      <c r="B291" s="3" t="s">
        <v>435</v>
      </c>
    </row>
    <row r="292" spans="1:2" x14ac:dyDescent="0.2">
      <c r="A292" s="3" t="s">
        <v>114</v>
      </c>
      <c r="B292" s="3" t="s">
        <v>436</v>
      </c>
    </row>
    <row r="293" spans="1:2" x14ac:dyDescent="0.2">
      <c r="A293" s="3" t="s">
        <v>114</v>
      </c>
      <c r="B293" s="3" t="s">
        <v>437</v>
      </c>
    </row>
    <row r="294" spans="1:2" x14ac:dyDescent="0.2">
      <c r="A294" s="3" t="s">
        <v>114</v>
      </c>
      <c r="B294" s="3" t="s">
        <v>438</v>
      </c>
    </row>
    <row r="295" spans="1:2" x14ac:dyDescent="0.2">
      <c r="A295" s="3" t="s">
        <v>114</v>
      </c>
      <c r="B295" s="3" t="s">
        <v>439</v>
      </c>
    </row>
    <row r="296" spans="1:2" x14ac:dyDescent="0.2">
      <c r="A296" s="3" t="s">
        <v>114</v>
      </c>
      <c r="B296" s="3" t="s">
        <v>440</v>
      </c>
    </row>
    <row r="297" spans="1:2" x14ac:dyDescent="0.2">
      <c r="A297" s="3" t="s">
        <v>114</v>
      </c>
      <c r="B297" s="3" t="s">
        <v>441</v>
      </c>
    </row>
    <row r="298" spans="1:2" x14ac:dyDescent="0.2">
      <c r="A298" s="3" t="s">
        <v>114</v>
      </c>
      <c r="B298" s="3" t="s">
        <v>442</v>
      </c>
    </row>
    <row r="299" spans="1:2" x14ac:dyDescent="0.2">
      <c r="A299" s="3" t="s">
        <v>114</v>
      </c>
      <c r="B299" s="3" t="s">
        <v>443</v>
      </c>
    </row>
    <row r="300" spans="1:2" x14ac:dyDescent="0.2">
      <c r="A300" s="3" t="s">
        <v>114</v>
      </c>
      <c r="B300" s="3" t="s">
        <v>444</v>
      </c>
    </row>
    <row r="301" spans="1:2" x14ac:dyDescent="0.2">
      <c r="A301" s="3" t="s">
        <v>114</v>
      </c>
      <c r="B301" s="3" t="s">
        <v>445</v>
      </c>
    </row>
    <row r="302" spans="1:2" x14ac:dyDescent="0.2">
      <c r="A302" s="3" t="s">
        <v>114</v>
      </c>
      <c r="B302" s="3" t="s">
        <v>446</v>
      </c>
    </row>
    <row r="303" spans="1:2" x14ac:dyDescent="0.2">
      <c r="A303" s="3" t="s">
        <v>114</v>
      </c>
      <c r="B303" s="3" t="s">
        <v>447</v>
      </c>
    </row>
    <row r="304" spans="1:2" x14ac:dyDescent="0.2">
      <c r="A304" s="3" t="s">
        <v>114</v>
      </c>
      <c r="B304" s="3" t="s">
        <v>448</v>
      </c>
    </row>
    <row r="305" spans="1:2" x14ac:dyDescent="0.2">
      <c r="A305" s="3" t="s">
        <v>114</v>
      </c>
      <c r="B305" s="3" t="s">
        <v>449</v>
      </c>
    </row>
    <row r="306" spans="1:2" x14ac:dyDescent="0.2">
      <c r="A306" s="3" t="s">
        <v>114</v>
      </c>
      <c r="B306" s="3" t="s">
        <v>450</v>
      </c>
    </row>
    <row r="307" spans="1:2" x14ac:dyDescent="0.2">
      <c r="A307" s="3" t="s">
        <v>114</v>
      </c>
      <c r="B307" s="3" t="s">
        <v>451</v>
      </c>
    </row>
    <row r="308" spans="1:2" x14ac:dyDescent="0.2">
      <c r="A308" s="3" t="s">
        <v>114</v>
      </c>
      <c r="B308" s="3" t="s">
        <v>452</v>
      </c>
    </row>
    <row r="309" spans="1:2" x14ac:dyDescent="0.2">
      <c r="A309" s="3" t="s">
        <v>114</v>
      </c>
      <c r="B309" s="3" t="s">
        <v>453</v>
      </c>
    </row>
    <row r="310" spans="1:2" x14ac:dyDescent="0.2">
      <c r="A310" s="3" t="s">
        <v>114</v>
      </c>
      <c r="B310" s="3" t="s">
        <v>454</v>
      </c>
    </row>
    <row r="311" spans="1:2" x14ac:dyDescent="0.2">
      <c r="A311" s="3" t="s">
        <v>114</v>
      </c>
      <c r="B311" s="3" t="s">
        <v>455</v>
      </c>
    </row>
    <row r="312" spans="1:2" x14ac:dyDescent="0.2">
      <c r="A312" s="3" t="s">
        <v>114</v>
      </c>
      <c r="B312" s="3" t="s">
        <v>456</v>
      </c>
    </row>
    <row r="313" spans="1:2" x14ac:dyDescent="0.2">
      <c r="A313" s="3" t="s">
        <v>114</v>
      </c>
      <c r="B313" s="3" t="s">
        <v>457</v>
      </c>
    </row>
    <row r="314" spans="1:2" x14ac:dyDescent="0.2">
      <c r="A314" s="3" t="s">
        <v>114</v>
      </c>
      <c r="B314" s="3" t="s">
        <v>458</v>
      </c>
    </row>
    <row r="315" spans="1:2" x14ac:dyDescent="0.2">
      <c r="A315" s="3" t="s">
        <v>114</v>
      </c>
      <c r="B315" s="3" t="s">
        <v>459</v>
      </c>
    </row>
    <row r="316" spans="1:2" x14ac:dyDescent="0.2">
      <c r="A316" s="3" t="s">
        <v>114</v>
      </c>
      <c r="B316" s="3" t="s">
        <v>460</v>
      </c>
    </row>
    <row r="317" spans="1:2" x14ac:dyDescent="0.2">
      <c r="A317" s="3" t="s">
        <v>114</v>
      </c>
      <c r="B317" s="3" t="s">
        <v>461</v>
      </c>
    </row>
    <row r="318" spans="1:2" x14ac:dyDescent="0.2">
      <c r="A318" s="3" t="s">
        <v>114</v>
      </c>
      <c r="B318" s="3" t="s">
        <v>462</v>
      </c>
    </row>
    <row r="319" spans="1:2" x14ac:dyDescent="0.2">
      <c r="A319" s="3" t="s">
        <v>114</v>
      </c>
      <c r="B319" s="3" t="s">
        <v>463</v>
      </c>
    </row>
    <row r="320" spans="1:2" x14ac:dyDescent="0.2">
      <c r="A320" s="3" t="s">
        <v>114</v>
      </c>
      <c r="B320" s="3" t="s">
        <v>464</v>
      </c>
    </row>
    <row r="321" spans="1:2" x14ac:dyDescent="0.2">
      <c r="A321" s="3" t="s">
        <v>114</v>
      </c>
      <c r="B321" s="3" t="s">
        <v>465</v>
      </c>
    </row>
    <row r="322" spans="1:2" x14ac:dyDescent="0.2">
      <c r="A322" s="3" t="s">
        <v>114</v>
      </c>
      <c r="B322" s="3" t="s">
        <v>466</v>
      </c>
    </row>
    <row r="323" spans="1:2" x14ac:dyDescent="0.2">
      <c r="A323" s="3" t="s">
        <v>114</v>
      </c>
      <c r="B323" s="3" t="s">
        <v>467</v>
      </c>
    </row>
    <row r="324" spans="1:2" x14ac:dyDescent="0.2">
      <c r="A324" s="3" t="s">
        <v>114</v>
      </c>
      <c r="B324" s="3" t="s">
        <v>468</v>
      </c>
    </row>
    <row r="325" spans="1:2" x14ac:dyDescent="0.2">
      <c r="A325" s="3" t="s">
        <v>114</v>
      </c>
      <c r="B325" s="3" t="s">
        <v>469</v>
      </c>
    </row>
    <row r="326" spans="1:2" x14ac:dyDescent="0.2">
      <c r="A326" s="3" t="s">
        <v>114</v>
      </c>
      <c r="B326" s="3" t="s">
        <v>470</v>
      </c>
    </row>
    <row r="327" spans="1:2" x14ac:dyDescent="0.2">
      <c r="A327" s="3" t="s">
        <v>114</v>
      </c>
      <c r="B327" s="3" t="s">
        <v>471</v>
      </c>
    </row>
    <row r="328" spans="1:2" x14ac:dyDescent="0.2">
      <c r="A328" s="3" t="s">
        <v>114</v>
      </c>
      <c r="B328" s="3" t="s">
        <v>472</v>
      </c>
    </row>
    <row r="329" spans="1:2" x14ac:dyDescent="0.2">
      <c r="A329" s="3" t="s">
        <v>114</v>
      </c>
      <c r="B329" s="3" t="s">
        <v>473</v>
      </c>
    </row>
    <row r="330" spans="1:2" x14ac:dyDescent="0.2">
      <c r="A330" s="3" t="s">
        <v>114</v>
      </c>
      <c r="B330" s="3" t="s">
        <v>305</v>
      </c>
    </row>
    <row r="331" spans="1:2" x14ac:dyDescent="0.2">
      <c r="A331" s="3" t="s">
        <v>114</v>
      </c>
      <c r="B331" s="3" t="s">
        <v>474</v>
      </c>
    </row>
    <row r="332" spans="1:2" x14ac:dyDescent="0.2">
      <c r="A332" s="3" t="s">
        <v>114</v>
      </c>
      <c r="B332" s="3" t="s">
        <v>475</v>
      </c>
    </row>
    <row r="333" spans="1:2" x14ac:dyDescent="0.2">
      <c r="A333" s="3" t="s">
        <v>114</v>
      </c>
      <c r="B333" s="3" t="s">
        <v>476</v>
      </c>
    </row>
    <row r="334" spans="1:2" x14ac:dyDescent="0.2">
      <c r="A334" s="3" t="s">
        <v>114</v>
      </c>
      <c r="B334" s="3" t="s">
        <v>477</v>
      </c>
    </row>
    <row r="335" spans="1:2" x14ac:dyDescent="0.2">
      <c r="A335" s="3" t="s">
        <v>114</v>
      </c>
      <c r="B335" s="3" t="s">
        <v>478</v>
      </c>
    </row>
    <row r="336" spans="1:2" x14ac:dyDescent="0.2">
      <c r="A336" s="3" t="s">
        <v>114</v>
      </c>
      <c r="B336" s="3" t="s">
        <v>479</v>
      </c>
    </row>
    <row r="337" spans="1:2" x14ac:dyDescent="0.2">
      <c r="A337" s="3" t="s">
        <v>114</v>
      </c>
      <c r="B337" s="3" t="s">
        <v>480</v>
      </c>
    </row>
    <row r="338" spans="1:2" x14ac:dyDescent="0.2">
      <c r="A338" s="3" t="s">
        <v>114</v>
      </c>
      <c r="B338" s="3" t="s">
        <v>481</v>
      </c>
    </row>
    <row r="339" spans="1:2" x14ac:dyDescent="0.2">
      <c r="A339" s="3" t="s">
        <v>114</v>
      </c>
      <c r="B339" s="3" t="s">
        <v>482</v>
      </c>
    </row>
    <row r="340" spans="1:2" x14ac:dyDescent="0.2">
      <c r="A340" s="3" t="s">
        <v>114</v>
      </c>
      <c r="B340" s="3" t="s">
        <v>483</v>
      </c>
    </row>
    <row r="341" spans="1:2" x14ac:dyDescent="0.2">
      <c r="A341" s="3" t="s">
        <v>114</v>
      </c>
      <c r="B341" s="3" t="s">
        <v>484</v>
      </c>
    </row>
    <row r="342" spans="1:2" x14ac:dyDescent="0.2">
      <c r="A342" s="3" t="s">
        <v>114</v>
      </c>
      <c r="B342" s="3" t="s">
        <v>485</v>
      </c>
    </row>
    <row r="343" spans="1:2" x14ac:dyDescent="0.2">
      <c r="A343" s="3" t="s">
        <v>114</v>
      </c>
      <c r="B343" s="3" t="s">
        <v>486</v>
      </c>
    </row>
    <row r="344" spans="1:2" x14ac:dyDescent="0.2">
      <c r="A344" s="3" t="s">
        <v>114</v>
      </c>
      <c r="B344" s="3" t="s">
        <v>487</v>
      </c>
    </row>
    <row r="345" spans="1:2" x14ac:dyDescent="0.2">
      <c r="A345" s="3" t="s">
        <v>114</v>
      </c>
      <c r="B345" s="3" t="s">
        <v>488</v>
      </c>
    </row>
    <row r="346" spans="1:2" x14ac:dyDescent="0.2">
      <c r="A346" s="3" t="s">
        <v>114</v>
      </c>
      <c r="B346" s="3" t="s">
        <v>489</v>
      </c>
    </row>
    <row r="347" spans="1:2" x14ac:dyDescent="0.2">
      <c r="A347" s="3" t="s">
        <v>114</v>
      </c>
      <c r="B347" s="3" t="s">
        <v>490</v>
      </c>
    </row>
    <row r="348" spans="1:2" x14ac:dyDescent="0.2">
      <c r="A348" s="3" t="s">
        <v>114</v>
      </c>
      <c r="B348" s="3" t="s">
        <v>491</v>
      </c>
    </row>
    <row r="349" spans="1:2" x14ac:dyDescent="0.2">
      <c r="A349" s="3" t="s">
        <v>114</v>
      </c>
      <c r="B349" s="3" t="s">
        <v>492</v>
      </c>
    </row>
    <row r="350" spans="1:2" x14ac:dyDescent="0.2">
      <c r="A350" s="3" t="s">
        <v>114</v>
      </c>
      <c r="B350" s="3" t="s">
        <v>493</v>
      </c>
    </row>
    <row r="351" spans="1:2" x14ac:dyDescent="0.2">
      <c r="A351" s="3" t="s">
        <v>114</v>
      </c>
      <c r="B351" s="3" t="s">
        <v>494</v>
      </c>
    </row>
    <row r="352" spans="1:2" x14ac:dyDescent="0.2">
      <c r="A352" s="3" t="s">
        <v>114</v>
      </c>
      <c r="B352" s="3" t="s">
        <v>495</v>
      </c>
    </row>
    <row r="353" spans="1:2" x14ac:dyDescent="0.2">
      <c r="A353" s="3" t="s">
        <v>114</v>
      </c>
      <c r="B353" s="3" t="s">
        <v>496</v>
      </c>
    </row>
    <row r="354" spans="1:2" x14ac:dyDescent="0.2">
      <c r="A354" s="3" t="s">
        <v>114</v>
      </c>
      <c r="B354" s="3" t="s">
        <v>497</v>
      </c>
    </row>
    <row r="355" spans="1:2" x14ac:dyDescent="0.2">
      <c r="A355" s="3" t="s">
        <v>114</v>
      </c>
      <c r="B355" s="3" t="s">
        <v>498</v>
      </c>
    </row>
    <row r="356" spans="1:2" x14ac:dyDescent="0.2">
      <c r="A356" s="3" t="s">
        <v>114</v>
      </c>
      <c r="B356" s="3" t="s">
        <v>499</v>
      </c>
    </row>
    <row r="357" spans="1:2" x14ac:dyDescent="0.2">
      <c r="A357" s="3" t="s">
        <v>114</v>
      </c>
      <c r="B357" s="3" t="s">
        <v>500</v>
      </c>
    </row>
    <row r="358" spans="1:2" x14ac:dyDescent="0.2">
      <c r="A358" s="3" t="s">
        <v>114</v>
      </c>
      <c r="B358" s="3" t="s">
        <v>501</v>
      </c>
    </row>
    <row r="359" spans="1:2" x14ac:dyDescent="0.2">
      <c r="A359" s="3" t="s">
        <v>114</v>
      </c>
      <c r="B359" s="3" t="s">
        <v>502</v>
      </c>
    </row>
    <row r="360" spans="1:2" x14ac:dyDescent="0.2">
      <c r="A360" s="3" t="s">
        <v>114</v>
      </c>
      <c r="B360" s="3" t="s">
        <v>503</v>
      </c>
    </row>
    <row r="361" spans="1:2" x14ac:dyDescent="0.2">
      <c r="A361" s="3" t="s">
        <v>114</v>
      </c>
      <c r="B361" s="3" t="s">
        <v>504</v>
      </c>
    </row>
    <row r="362" spans="1:2" x14ac:dyDescent="0.2">
      <c r="A362" s="3" t="s">
        <v>114</v>
      </c>
      <c r="B362" s="3" t="s">
        <v>505</v>
      </c>
    </row>
    <row r="363" spans="1:2" x14ac:dyDescent="0.2">
      <c r="A363" s="3" t="s">
        <v>114</v>
      </c>
      <c r="B363" s="3" t="s">
        <v>506</v>
      </c>
    </row>
    <row r="364" spans="1:2" x14ac:dyDescent="0.2">
      <c r="A364" s="3" t="s">
        <v>114</v>
      </c>
      <c r="B364" s="3" t="s">
        <v>507</v>
      </c>
    </row>
    <row r="365" spans="1:2" x14ac:dyDescent="0.2">
      <c r="A365" s="3" t="s">
        <v>114</v>
      </c>
      <c r="B365" s="3" t="s">
        <v>508</v>
      </c>
    </row>
    <row r="366" spans="1:2" x14ac:dyDescent="0.2">
      <c r="A366" s="3" t="s">
        <v>114</v>
      </c>
      <c r="B366" s="3" t="s">
        <v>509</v>
      </c>
    </row>
    <row r="367" spans="1:2" x14ac:dyDescent="0.2">
      <c r="A367" s="3" t="s">
        <v>119</v>
      </c>
      <c r="B367" s="3" t="s">
        <v>510</v>
      </c>
    </row>
    <row r="368" spans="1:2" x14ac:dyDescent="0.2">
      <c r="A368" s="3" t="s">
        <v>119</v>
      </c>
      <c r="B368" s="3" t="s">
        <v>511</v>
      </c>
    </row>
    <row r="369" spans="1:2" x14ac:dyDescent="0.2">
      <c r="A369" s="3" t="s">
        <v>119</v>
      </c>
      <c r="B369" s="3" t="s">
        <v>512</v>
      </c>
    </row>
    <row r="370" spans="1:2" x14ac:dyDescent="0.2">
      <c r="A370" s="3" t="s">
        <v>119</v>
      </c>
      <c r="B370" s="3" t="s">
        <v>513</v>
      </c>
    </row>
    <row r="371" spans="1:2" x14ac:dyDescent="0.2">
      <c r="A371" s="3" t="s">
        <v>119</v>
      </c>
      <c r="B371" s="3" t="s">
        <v>514</v>
      </c>
    </row>
    <row r="372" spans="1:2" x14ac:dyDescent="0.2">
      <c r="A372" s="3" t="s">
        <v>119</v>
      </c>
      <c r="B372" s="3" t="s">
        <v>515</v>
      </c>
    </row>
    <row r="373" spans="1:2" x14ac:dyDescent="0.2">
      <c r="A373" s="3" t="s">
        <v>119</v>
      </c>
      <c r="B373" s="3" t="s">
        <v>516</v>
      </c>
    </row>
    <row r="374" spans="1:2" x14ac:dyDescent="0.2">
      <c r="A374" s="3" t="s">
        <v>119</v>
      </c>
      <c r="B374" s="3" t="s">
        <v>517</v>
      </c>
    </row>
    <row r="375" spans="1:2" x14ac:dyDescent="0.2">
      <c r="A375" s="3" t="s">
        <v>119</v>
      </c>
      <c r="B375" s="3" t="s">
        <v>518</v>
      </c>
    </row>
    <row r="376" spans="1:2" x14ac:dyDescent="0.2">
      <c r="A376" s="3" t="s">
        <v>119</v>
      </c>
      <c r="B376" s="3" t="s">
        <v>519</v>
      </c>
    </row>
    <row r="377" spans="1:2" x14ac:dyDescent="0.2">
      <c r="A377" s="3" t="s">
        <v>119</v>
      </c>
      <c r="B377" s="3" t="s">
        <v>520</v>
      </c>
    </row>
    <row r="378" spans="1:2" x14ac:dyDescent="0.2">
      <c r="A378" s="3" t="s">
        <v>119</v>
      </c>
      <c r="B378" s="3" t="s">
        <v>521</v>
      </c>
    </row>
    <row r="379" spans="1:2" x14ac:dyDescent="0.2">
      <c r="A379" s="3" t="s">
        <v>119</v>
      </c>
      <c r="B379" s="3" t="s">
        <v>522</v>
      </c>
    </row>
    <row r="380" spans="1:2" x14ac:dyDescent="0.2">
      <c r="A380" s="3" t="s">
        <v>119</v>
      </c>
      <c r="B380" s="3" t="s">
        <v>523</v>
      </c>
    </row>
    <row r="381" spans="1:2" x14ac:dyDescent="0.2">
      <c r="A381" s="3" t="s">
        <v>119</v>
      </c>
      <c r="B381" s="3" t="s">
        <v>524</v>
      </c>
    </row>
    <row r="382" spans="1:2" x14ac:dyDescent="0.2">
      <c r="A382" s="3" t="s">
        <v>119</v>
      </c>
      <c r="B382" s="3" t="s">
        <v>525</v>
      </c>
    </row>
    <row r="383" spans="1:2" x14ac:dyDescent="0.2">
      <c r="A383" s="3" t="s">
        <v>119</v>
      </c>
      <c r="B383" s="3" t="s">
        <v>526</v>
      </c>
    </row>
    <row r="384" spans="1:2" x14ac:dyDescent="0.2">
      <c r="A384" s="3" t="s">
        <v>119</v>
      </c>
      <c r="B384" s="3" t="s">
        <v>527</v>
      </c>
    </row>
    <row r="385" spans="1:2" x14ac:dyDescent="0.2">
      <c r="A385" s="3" t="s">
        <v>119</v>
      </c>
      <c r="B385" s="3" t="s">
        <v>528</v>
      </c>
    </row>
    <row r="386" spans="1:2" x14ac:dyDescent="0.2">
      <c r="A386" s="3" t="s">
        <v>119</v>
      </c>
      <c r="B386" s="3" t="s">
        <v>529</v>
      </c>
    </row>
    <row r="387" spans="1:2" x14ac:dyDescent="0.2">
      <c r="A387" s="3" t="s">
        <v>119</v>
      </c>
      <c r="B387" s="3" t="s">
        <v>530</v>
      </c>
    </row>
    <row r="388" spans="1:2" x14ac:dyDescent="0.2">
      <c r="A388" s="3" t="s">
        <v>119</v>
      </c>
      <c r="B388" s="3" t="s">
        <v>531</v>
      </c>
    </row>
    <row r="389" spans="1:2" x14ac:dyDescent="0.2">
      <c r="A389" s="3" t="s">
        <v>119</v>
      </c>
      <c r="B389" s="3" t="s">
        <v>532</v>
      </c>
    </row>
    <row r="390" spans="1:2" x14ac:dyDescent="0.2">
      <c r="A390" s="3" t="s">
        <v>119</v>
      </c>
      <c r="B390" s="3" t="s">
        <v>533</v>
      </c>
    </row>
    <row r="391" spans="1:2" x14ac:dyDescent="0.2">
      <c r="A391" s="3" t="s">
        <v>119</v>
      </c>
      <c r="B391" s="3" t="s">
        <v>534</v>
      </c>
    </row>
    <row r="392" spans="1:2" x14ac:dyDescent="0.2">
      <c r="A392" s="3" t="s">
        <v>119</v>
      </c>
      <c r="B392" s="3" t="s">
        <v>535</v>
      </c>
    </row>
    <row r="393" spans="1:2" x14ac:dyDescent="0.2">
      <c r="A393" s="3" t="s">
        <v>119</v>
      </c>
      <c r="B393" s="3" t="s">
        <v>536</v>
      </c>
    </row>
    <row r="394" spans="1:2" x14ac:dyDescent="0.2">
      <c r="A394" s="3" t="s">
        <v>119</v>
      </c>
      <c r="B394" s="3" t="s">
        <v>537</v>
      </c>
    </row>
    <row r="395" spans="1:2" x14ac:dyDescent="0.2">
      <c r="A395" s="3" t="s">
        <v>119</v>
      </c>
      <c r="B395" s="3" t="s">
        <v>538</v>
      </c>
    </row>
    <row r="396" spans="1:2" x14ac:dyDescent="0.2">
      <c r="A396" s="3" t="s">
        <v>119</v>
      </c>
      <c r="B396" s="3" t="s">
        <v>539</v>
      </c>
    </row>
    <row r="397" spans="1:2" x14ac:dyDescent="0.2">
      <c r="A397" s="3" t="s">
        <v>119</v>
      </c>
      <c r="B397" s="3" t="s">
        <v>540</v>
      </c>
    </row>
    <row r="398" spans="1:2" x14ac:dyDescent="0.2">
      <c r="A398" s="3" t="s">
        <v>119</v>
      </c>
      <c r="B398" s="3" t="s">
        <v>541</v>
      </c>
    </row>
    <row r="399" spans="1:2" x14ac:dyDescent="0.2">
      <c r="A399" s="3" t="s">
        <v>119</v>
      </c>
      <c r="B399" s="3" t="s">
        <v>542</v>
      </c>
    </row>
    <row r="400" spans="1:2" x14ac:dyDescent="0.2">
      <c r="A400" s="3" t="s">
        <v>119</v>
      </c>
      <c r="B400" s="3" t="s">
        <v>543</v>
      </c>
    </row>
    <row r="401" spans="1:2" x14ac:dyDescent="0.2">
      <c r="A401" s="3" t="s">
        <v>119</v>
      </c>
      <c r="B401" s="3" t="s">
        <v>544</v>
      </c>
    </row>
    <row r="402" spans="1:2" x14ac:dyDescent="0.2">
      <c r="A402" s="3" t="s">
        <v>119</v>
      </c>
      <c r="B402" s="3" t="s">
        <v>545</v>
      </c>
    </row>
    <row r="403" spans="1:2" x14ac:dyDescent="0.2">
      <c r="A403" s="3" t="s">
        <v>119</v>
      </c>
      <c r="B403" s="3" t="s">
        <v>546</v>
      </c>
    </row>
    <row r="404" spans="1:2" x14ac:dyDescent="0.2">
      <c r="A404" s="3" t="s">
        <v>119</v>
      </c>
      <c r="B404" s="3" t="s">
        <v>547</v>
      </c>
    </row>
    <row r="405" spans="1:2" x14ac:dyDescent="0.2">
      <c r="A405" s="3" t="s">
        <v>119</v>
      </c>
      <c r="B405" s="3" t="s">
        <v>548</v>
      </c>
    </row>
    <row r="406" spans="1:2" x14ac:dyDescent="0.2">
      <c r="A406" s="3" t="s">
        <v>119</v>
      </c>
      <c r="B406" s="3" t="s">
        <v>549</v>
      </c>
    </row>
    <row r="407" spans="1:2" x14ac:dyDescent="0.2">
      <c r="A407" s="3" t="s">
        <v>119</v>
      </c>
      <c r="B407" s="3" t="s">
        <v>550</v>
      </c>
    </row>
    <row r="408" spans="1:2" x14ac:dyDescent="0.2">
      <c r="A408" s="3" t="s">
        <v>119</v>
      </c>
      <c r="B408" s="3" t="s">
        <v>551</v>
      </c>
    </row>
    <row r="409" spans="1:2" x14ac:dyDescent="0.2">
      <c r="A409" s="3" t="s">
        <v>119</v>
      </c>
      <c r="B409" s="3" t="s">
        <v>552</v>
      </c>
    </row>
    <row r="410" spans="1:2" x14ac:dyDescent="0.2">
      <c r="A410" s="3" t="s">
        <v>119</v>
      </c>
      <c r="B410" s="3" t="s">
        <v>553</v>
      </c>
    </row>
    <row r="411" spans="1:2" x14ac:dyDescent="0.2">
      <c r="A411" s="3" t="s">
        <v>119</v>
      </c>
      <c r="B411" s="3" t="s">
        <v>554</v>
      </c>
    </row>
    <row r="412" spans="1:2" x14ac:dyDescent="0.2">
      <c r="A412" s="3" t="s">
        <v>119</v>
      </c>
      <c r="B412" s="3" t="s">
        <v>296</v>
      </c>
    </row>
    <row r="413" spans="1:2" x14ac:dyDescent="0.2">
      <c r="A413" s="3" t="s">
        <v>119</v>
      </c>
      <c r="B413" s="3" t="s">
        <v>555</v>
      </c>
    </row>
    <row r="414" spans="1:2" x14ac:dyDescent="0.2">
      <c r="A414" s="3" t="s">
        <v>119</v>
      </c>
      <c r="B414" s="3" t="s">
        <v>556</v>
      </c>
    </row>
    <row r="415" spans="1:2" x14ac:dyDescent="0.2">
      <c r="A415" s="3" t="s">
        <v>119</v>
      </c>
      <c r="B415" s="3" t="s">
        <v>557</v>
      </c>
    </row>
    <row r="416" spans="1:2" x14ac:dyDescent="0.2">
      <c r="A416" s="3" t="s">
        <v>119</v>
      </c>
      <c r="B416" s="3" t="s">
        <v>558</v>
      </c>
    </row>
    <row r="417" spans="1:2" x14ac:dyDescent="0.2">
      <c r="A417" s="3" t="s">
        <v>119</v>
      </c>
      <c r="B417" s="3" t="s">
        <v>559</v>
      </c>
    </row>
    <row r="418" spans="1:2" x14ac:dyDescent="0.2">
      <c r="A418" s="3" t="s">
        <v>119</v>
      </c>
      <c r="B418" s="3" t="s">
        <v>560</v>
      </c>
    </row>
    <row r="419" spans="1:2" x14ac:dyDescent="0.2">
      <c r="A419" s="3" t="s">
        <v>119</v>
      </c>
      <c r="B419" s="3" t="s">
        <v>561</v>
      </c>
    </row>
    <row r="420" spans="1:2" x14ac:dyDescent="0.2">
      <c r="A420" s="3" t="s">
        <v>119</v>
      </c>
      <c r="B420" s="3" t="s">
        <v>562</v>
      </c>
    </row>
    <row r="421" spans="1:2" x14ac:dyDescent="0.2">
      <c r="A421" s="3" t="s">
        <v>119</v>
      </c>
      <c r="B421" s="3" t="s">
        <v>563</v>
      </c>
    </row>
    <row r="422" spans="1:2" x14ac:dyDescent="0.2">
      <c r="A422" s="3" t="s">
        <v>119</v>
      </c>
      <c r="B422" s="3" t="s">
        <v>564</v>
      </c>
    </row>
    <row r="423" spans="1:2" x14ac:dyDescent="0.2">
      <c r="A423" s="3" t="s">
        <v>119</v>
      </c>
      <c r="B423" s="3" t="s">
        <v>565</v>
      </c>
    </row>
    <row r="424" spans="1:2" x14ac:dyDescent="0.2">
      <c r="A424" s="3" t="s">
        <v>119</v>
      </c>
      <c r="B424" s="3" t="s">
        <v>302</v>
      </c>
    </row>
    <row r="425" spans="1:2" x14ac:dyDescent="0.2">
      <c r="A425" s="3" t="s">
        <v>119</v>
      </c>
      <c r="B425" s="3" t="s">
        <v>566</v>
      </c>
    </row>
    <row r="426" spans="1:2" x14ac:dyDescent="0.2">
      <c r="A426" s="3" t="s">
        <v>119</v>
      </c>
      <c r="B426" s="3" t="s">
        <v>567</v>
      </c>
    </row>
    <row r="427" spans="1:2" x14ac:dyDescent="0.2">
      <c r="A427" s="3" t="s">
        <v>119</v>
      </c>
      <c r="B427" s="3" t="s">
        <v>568</v>
      </c>
    </row>
    <row r="428" spans="1:2" x14ac:dyDescent="0.2">
      <c r="A428" s="3" t="s">
        <v>119</v>
      </c>
      <c r="B428" s="3" t="s">
        <v>569</v>
      </c>
    </row>
    <row r="429" spans="1:2" x14ac:dyDescent="0.2">
      <c r="A429" s="3" t="s">
        <v>119</v>
      </c>
      <c r="B429" s="3" t="s">
        <v>570</v>
      </c>
    </row>
    <row r="430" spans="1:2" x14ac:dyDescent="0.2">
      <c r="A430" s="3" t="s">
        <v>119</v>
      </c>
      <c r="B430" s="3" t="s">
        <v>312</v>
      </c>
    </row>
    <row r="431" spans="1:2" x14ac:dyDescent="0.2">
      <c r="A431" s="3" t="s">
        <v>119</v>
      </c>
      <c r="B431" s="3" t="s">
        <v>571</v>
      </c>
    </row>
    <row r="432" spans="1:2" x14ac:dyDescent="0.2">
      <c r="A432" s="3" t="s">
        <v>119</v>
      </c>
      <c r="B432" s="3" t="s">
        <v>478</v>
      </c>
    </row>
    <row r="433" spans="1:2" x14ac:dyDescent="0.2">
      <c r="A433" s="3" t="s">
        <v>119</v>
      </c>
      <c r="B433" s="3" t="s">
        <v>572</v>
      </c>
    </row>
    <row r="434" spans="1:2" x14ac:dyDescent="0.2">
      <c r="A434" s="3" t="s">
        <v>119</v>
      </c>
      <c r="B434" s="3" t="s">
        <v>573</v>
      </c>
    </row>
    <row r="435" spans="1:2" x14ac:dyDescent="0.2">
      <c r="A435" s="3" t="s">
        <v>119</v>
      </c>
      <c r="B435" s="3" t="s">
        <v>574</v>
      </c>
    </row>
    <row r="436" spans="1:2" x14ac:dyDescent="0.2">
      <c r="A436" s="3" t="s">
        <v>119</v>
      </c>
      <c r="B436" s="3" t="s">
        <v>575</v>
      </c>
    </row>
    <row r="437" spans="1:2" x14ac:dyDescent="0.2">
      <c r="A437" s="3" t="s">
        <v>119</v>
      </c>
      <c r="B437" s="3" t="s">
        <v>576</v>
      </c>
    </row>
    <row r="438" spans="1:2" x14ac:dyDescent="0.2">
      <c r="A438" s="3" t="s">
        <v>119</v>
      </c>
      <c r="B438" s="3" t="s">
        <v>577</v>
      </c>
    </row>
    <row r="439" spans="1:2" x14ac:dyDescent="0.2">
      <c r="A439" s="3" t="s">
        <v>119</v>
      </c>
      <c r="B439" s="3" t="s">
        <v>578</v>
      </c>
    </row>
    <row r="440" spans="1:2" x14ac:dyDescent="0.2">
      <c r="A440" s="3" t="s">
        <v>119</v>
      </c>
      <c r="B440" s="3" t="s">
        <v>579</v>
      </c>
    </row>
    <row r="441" spans="1:2" x14ac:dyDescent="0.2">
      <c r="A441" s="3" t="s">
        <v>119</v>
      </c>
      <c r="B441" s="3" t="s">
        <v>580</v>
      </c>
    </row>
    <row r="442" spans="1:2" x14ac:dyDescent="0.2">
      <c r="A442" s="3" t="s">
        <v>119</v>
      </c>
      <c r="B442" s="3" t="s">
        <v>581</v>
      </c>
    </row>
    <row r="443" spans="1:2" x14ac:dyDescent="0.2">
      <c r="A443" s="3" t="s">
        <v>119</v>
      </c>
      <c r="B443" s="3" t="s">
        <v>582</v>
      </c>
    </row>
    <row r="444" spans="1:2" x14ac:dyDescent="0.2">
      <c r="A444" s="3" t="s">
        <v>119</v>
      </c>
      <c r="B444" s="3" t="s">
        <v>583</v>
      </c>
    </row>
    <row r="445" spans="1:2" x14ac:dyDescent="0.2">
      <c r="A445" s="3" t="s">
        <v>119</v>
      </c>
      <c r="B445" s="3" t="s">
        <v>584</v>
      </c>
    </row>
    <row r="446" spans="1:2" x14ac:dyDescent="0.2">
      <c r="A446" s="3" t="s">
        <v>119</v>
      </c>
      <c r="B446" s="3" t="s">
        <v>585</v>
      </c>
    </row>
    <row r="447" spans="1:2" x14ac:dyDescent="0.2">
      <c r="A447" s="3" t="s">
        <v>119</v>
      </c>
      <c r="B447" s="3" t="s">
        <v>586</v>
      </c>
    </row>
    <row r="448" spans="1:2" x14ac:dyDescent="0.2">
      <c r="A448" s="3" t="s">
        <v>119</v>
      </c>
      <c r="B448" s="3" t="s">
        <v>587</v>
      </c>
    </row>
    <row r="449" spans="1:2" x14ac:dyDescent="0.2">
      <c r="A449" s="3" t="s">
        <v>119</v>
      </c>
      <c r="B449" s="3" t="s">
        <v>588</v>
      </c>
    </row>
    <row r="450" spans="1:2" x14ac:dyDescent="0.2">
      <c r="A450" s="3" t="s">
        <v>119</v>
      </c>
      <c r="B450" s="3" t="s">
        <v>589</v>
      </c>
    </row>
    <row r="451" spans="1:2" x14ac:dyDescent="0.2">
      <c r="A451" s="3" t="s">
        <v>119</v>
      </c>
      <c r="B451" s="3" t="s">
        <v>590</v>
      </c>
    </row>
    <row r="452" spans="1:2" x14ac:dyDescent="0.2">
      <c r="A452" s="3" t="s">
        <v>119</v>
      </c>
      <c r="B452" s="3" t="s">
        <v>591</v>
      </c>
    </row>
    <row r="453" spans="1:2" x14ac:dyDescent="0.2">
      <c r="A453" s="3" t="s">
        <v>119</v>
      </c>
      <c r="B453" s="3" t="s">
        <v>592</v>
      </c>
    </row>
    <row r="454" spans="1:2" x14ac:dyDescent="0.2">
      <c r="A454" s="3" t="s">
        <v>119</v>
      </c>
      <c r="B454" s="3" t="s">
        <v>593</v>
      </c>
    </row>
    <row r="455" spans="1:2" x14ac:dyDescent="0.2">
      <c r="A455" s="3" t="s">
        <v>119</v>
      </c>
      <c r="B455" s="3" t="s">
        <v>594</v>
      </c>
    </row>
    <row r="456" spans="1:2" x14ac:dyDescent="0.2">
      <c r="A456" s="3" t="s">
        <v>119</v>
      </c>
      <c r="B456" s="3" t="s">
        <v>595</v>
      </c>
    </row>
    <row r="457" spans="1:2" x14ac:dyDescent="0.2">
      <c r="A457" s="3" t="s">
        <v>119</v>
      </c>
      <c r="B457" s="3" t="s">
        <v>596</v>
      </c>
    </row>
    <row r="458" spans="1:2" x14ac:dyDescent="0.2">
      <c r="A458" s="3" t="s">
        <v>119</v>
      </c>
      <c r="B458" s="3" t="s">
        <v>597</v>
      </c>
    </row>
    <row r="459" spans="1:2" x14ac:dyDescent="0.2">
      <c r="A459" s="3" t="s">
        <v>119</v>
      </c>
      <c r="B459" s="3" t="s">
        <v>598</v>
      </c>
    </row>
    <row r="460" spans="1:2" x14ac:dyDescent="0.2">
      <c r="A460" s="3" t="s">
        <v>119</v>
      </c>
      <c r="B460" s="3" t="s">
        <v>599</v>
      </c>
    </row>
    <row r="461" spans="1:2" x14ac:dyDescent="0.2">
      <c r="A461" s="3" t="s">
        <v>119</v>
      </c>
      <c r="B461" s="3" t="s">
        <v>600</v>
      </c>
    </row>
    <row r="462" spans="1:2" x14ac:dyDescent="0.2">
      <c r="A462" s="3" t="s">
        <v>119</v>
      </c>
      <c r="B462" s="3" t="s">
        <v>601</v>
      </c>
    </row>
    <row r="463" spans="1:2" x14ac:dyDescent="0.2">
      <c r="A463" s="3" t="s">
        <v>119</v>
      </c>
      <c r="B463" s="3" t="s">
        <v>602</v>
      </c>
    </row>
    <row r="464" spans="1:2" x14ac:dyDescent="0.2">
      <c r="A464" s="3" t="s">
        <v>119</v>
      </c>
      <c r="B464" s="3" t="s">
        <v>603</v>
      </c>
    </row>
    <row r="465" spans="1:2" x14ac:dyDescent="0.2">
      <c r="A465" s="3" t="s">
        <v>119</v>
      </c>
      <c r="B465" s="3" t="s">
        <v>604</v>
      </c>
    </row>
    <row r="466" spans="1:2" x14ac:dyDescent="0.2">
      <c r="A466" s="3" t="s">
        <v>119</v>
      </c>
      <c r="B466" s="3" t="s">
        <v>605</v>
      </c>
    </row>
    <row r="467" spans="1:2" x14ac:dyDescent="0.2">
      <c r="A467" s="3" t="s">
        <v>119</v>
      </c>
      <c r="B467" s="3" t="s">
        <v>606</v>
      </c>
    </row>
    <row r="468" spans="1:2" x14ac:dyDescent="0.2">
      <c r="A468" s="3" t="s">
        <v>119</v>
      </c>
      <c r="B468" s="3" t="s">
        <v>607</v>
      </c>
    </row>
    <row r="469" spans="1:2" x14ac:dyDescent="0.2">
      <c r="A469" s="3" t="s">
        <v>119</v>
      </c>
      <c r="B469" s="3" t="s">
        <v>608</v>
      </c>
    </row>
    <row r="470" spans="1:2" x14ac:dyDescent="0.2">
      <c r="A470" s="3" t="s">
        <v>119</v>
      </c>
      <c r="B470" s="3" t="s">
        <v>609</v>
      </c>
    </row>
    <row r="471" spans="1:2" x14ac:dyDescent="0.2">
      <c r="A471" s="3" t="s">
        <v>119</v>
      </c>
      <c r="B471" s="3" t="s">
        <v>610</v>
      </c>
    </row>
    <row r="472" spans="1:2" x14ac:dyDescent="0.2">
      <c r="A472" s="3" t="s">
        <v>119</v>
      </c>
      <c r="B472" s="3" t="s">
        <v>611</v>
      </c>
    </row>
    <row r="473" spans="1:2" x14ac:dyDescent="0.2">
      <c r="A473" s="3" t="s">
        <v>119</v>
      </c>
      <c r="B473" s="3" t="s">
        <v>612</v>
      </c>
    </row>
    <row r="474" spans="1:2" x14ac:dyDescent="0.2">
      <c r="A474" s="3" t="s">
        <v>119</v>
      </c>
      <c r="B474" s="3" t="s">
        <v>613</v>
      </c>
    </row>
    <row r="475" spans="1:2" x14ac:dyDescent="0.2">
      <c r="A475" s="3" t="s">
        <v>119</v>
      </c>
      <c r="B475" s="3" t="s">
        <v>614</v>
      </c>
    </row>
    <row r="476" spans="1:2" x14ac:dyDescent="0.2">
      <c r="A476" s="3" t="s">
        <v>119</v>
      </c>
      <c r="B476" s="3" t="s">
        <v>615</v>
      </c>
    </row>
    <row r="477" spans="1:2" x14ac:dyDescent="0.2">
      <c r="A477" s="3" t="s">
        <v>119</v>
      </c>
      <c r="B477" s="3" t="s">
        <v>616</v>
      </c>
    </row>
    <row r="478" spans="1:2" x14ac:dyDescent="0.2">
      <c r="A478" s="3" t="s">
        <v>119</v>
      </c>
      <c r="B478" s="3" t="s">
        <v>617</v>
      </c>
    </row>
    <row r="479" spans="1:2" x14ac:dyDescent="0.2">
      <c r="A479" s="3" t="s">
        <v>119</v>
      </c>
      <c r="B479" s="3" t="s">
        <v>618</v>
      </c>
    </row>
    <row r="480" spans="1:2" x14ac:dyDescent="0.2">
      <c r="A480" s="3" t="s">
        <v>119</v>
      </c>
      <c r="B480" s="3" t="s">
        <v>619</v>
      </c>
    </row>
    <row r="481" spans="1:2" x14ac:dyDescent="0.2">
      <c r="A481" s="3" t="s">
        <v>119</v>
      </c>
      <c r="B481" s="3" t="s">
        <v>620</v>
      </c>
    </row>
    <row r="482" spans="1:2" x14ac:dyDescent="0.2">
      <c r="A482" s="3" t="s">
        <v>119</v>
      </c>
      <c r="B482" s="3" t="s">
        <v>621</v>
      </c>
    </row>
    <row r="483" spans="1:2" x14ac:dyDescent="0.2">
      <c r="A483" s="3" t="s">
        <v>119</v>
      </c>
      <c r="B483" s="3" t="s">
        <v>622</v>
      </c>
    </row>
    <row r="484" spans="1:2" x14ac:dyDescent="0.2">
      <c r="A484" s="3" t="s">
        <v>119</v>
      </c>
      <c r="B484" s="3" t="s">
        <v>623</v>
      </c>
    </row>
    <row r="485" spans="1:2" x14ac:dyDescent="0.2">
      <c r="A485" s="3" t="s">
        <v>119</v>
      </c>
      <c r="B485" s="3" t="s">
        <v>624</v>
      </c>
    </row>
    <row r="486" spans="1:2" x14ac:dyDescent="0.2">
      <c r="A486" s="3" t="s">
        <v>119</v>
      </c>
      <c r="B486" s="3" t="s">
        <v>625</v>
      </c>
    </row>
    <row r="487" spans="1:2" x14ac:dyDescent="0.2">
      <c r="A487" s="3" t="s">
        <v>119</v>
      </c>
      <c r="B487" s="3" t="s">
        <v>626</v>
      </c>
    </row>
    <row r="488" spans="1:2" x14ac:dyDescent="0.2">
      <c r="A488" s="3" t="s">
        <v>119</v>
      </c>
      <c r="B488" s="3" t="s">
        <v>627</v>
      </c>
    </row>
    <row r="489" spans="1:2" x14ac:dyDescent="0.2">
      <c r="A489" s="3" t="s">
        <v>119</v>
      </c>
      <c r="B489" s="3" t="s">
        <v>628</v>
      </c>
    </row>
    <row r="490" spans="1:2" x14ac:dyDescent="0.2">
      <c r="A490" s="3" t="s">
        <v>119</v>
      </c>
      <c r="B490" s="3" t="s">
        <v>629</v>
      </c>
    </row>
    <row r="491" spans="1:2" x14ac:dyDescent="0.2">
      <c r="A491" s="3" t="s">
        <v>119</v>
      </c>
      <c r="B491" s="3" t="s">
        <v>630</v>
      </c>
    </row>
    <row r="492" spans="1:2" x14ac:dyDescent="0.2">
      <c r="A492" s="3" t="s">
        <v>119</v>
      </c>
      <c r="B492" s="3" t="s">
        <v>631</v>
      </c>
    </row>
    <row r="493" spans="1:2" x14ac:dyDescent="0.2">
      <c r="A493" s="3" t="s">
        <v>119</v>
      </c>
      <c r="B493" s="3" t="s">
        <v>632</v>
      </c>
    </row>
    <row r="494" spans="1:2" x14ac:dyDescent="0.2">
      <c r="A494" s="3" t="s">
        <v>119</v>
      </c>
      <c r="B494" s="3" t="s">
        <v>633</v>
      </c>
    </row>
    <row r="495" spans="1:2" x14ac:dyDescent="0.2">
      <c r="A495" s="3" t="s">
        <v>119</v>
      </c>
      <c r="B495" s="3" t="s">
        <v>634</v>
      </c>
    </row>
    <row r="496" spans="1:2" x14ac:dyDescent="0.2">
      <c r="A496" s="3" t="s">
        <v>119</v>
      </c>
      <c r="B496" s="3" t="s">
        <v>635</v>
      </c>
    </row>
    <row r="497" spans="1:2" x14ac:dyDescent="0.2">
      <c r="A497" s="3" t="s">
        <v>119</v>
      </c>
      <c r="B497" s="3" t="s">
        <v>636</v>
      </c>
    </row>
    <row r="498" spans="1:2" x14ac:dyDescent="0.2">
      <c r="A498" s="3" t="s">
        <v>119</v>
      </c>
      <c r="B498" s="3" t="s">
        <v>637</v>
      </c>
    </row>
    <row r="499" spans="1:2" x14ac:dyDescent="0.2">
      <c r="A499" s="3" t="s">
        <v>119</v>
      </c>
      <c r="B499" s="3" t="s">
        <v>638</v>
      </c>
    </row>
    <row r="500" spans="1:2" x14ac:dyDescent="0.2">
      <c r="A500" s="3" t="s">
        <v>119</v>
      </c>
      <c r="B500" s="3" t="s">
        <v>639</v>
      </c>
    </row>
    <row r="501" spans="1:2" x14ac:dyDescent="0.2">
      <c r="A501" s="3" t="s">
        <v>119</v>
      </c>
      <c r="B501" s="3" t="s">
        <v>640</v>
      </c>
    </row>
    <row r="502" spans="1:2" x14ac:dyDescent="0.2">
      <c r="A502" s="3" t="s">
        <v>124</v>
      </c>
      <c r="B502" s="3" t="s">
        <v>641</v>
      </c>
    </row>
    <row r="503" spans="1:2" x14ac:dyDescent="0.2">
      <c r="A503" s="3" t="s">
        <v>124</v>
      </c>
      <c r="B503" s="3" t="s">
        <v>642</v>
      </c>
    </row>
    <row r="504" spans="1:2" x14ac:dyDescent="0.2">
      <c r="A504" s="3" t="s">
        <v>124</v>
      </c>
      <c r="B504" s="3" t="s">
        <v>643</v>
      </c>
    </row>
    <row r="505" spans="1:2" x14ac:dyDescent="0.2">
      <c r="A505" s="3" t="s">
        <v>124</v>
      </c>
      <c r="B505" s="3" t="s">
        <v>644</v>
      </c>
    </row>
    <row r="506" spans="1:2" x14ac:dyDescent="0.2">
      <c r="A506" s="3" t="s">
        <v>124</v>
      </c>
      <c r="B506" s="3" t="s">
        <v>645</v>
      </c>
    </row>
    <row r="507" spans="1:2" x14ac:dyDescent="0.2">
      <c r="A507" s="3" t="s">
        <v>124</v>
      </c>
      <c r="B507" s="3" t="s">
        <v>646</v>
      </c>
    </row>
    <row r="508" spans="1:2" x14ac:dyDescent="0.2">
      <c r="A508" s="3" t="s">
        <v>124</v>
      </c>
      <c r="B508" s="3" t="s">
        <v>647</v>
      </c>
    </row>
    <row r="509" spans="1:2" x14ac:dyDescent="0.2">
      <c r="A509" s="3" t="s">
        <v>124</v>
      </c>
      <c r="B509" s="3" t="s">
        <v>648</v>
      </c>
    </row>
    <row r="510" spans="1:2" x14ac:dyDescent="0.2">
      <c r="A510" s="3" t="s">
        <v>124</v>
      </c>
      <c r="B510" s="3" t="s">
        <v>649</v>
      </c>
    </row>
    <row r="511" spans="1:2" x14ac:dyDescent="0.2">
      <c r="A511" s="3" t="s">
        <v>124</v>
      </c>
      <c r="B511" s="3" t="s">
        <v>650</v>
      </c>
    </row>
    <row r="512" spans="1:2" x14ac:dyDescent="0.2">
      <c r="A512" s="3" t="s">
        <v>124</v>
      </c>
      <c r="B512" s="3" t="s">
        <v>651</v>
      </c>
    </row>
    <row r="513" spans="1:2" x14ac:dyDescent="0.2">
      <c r="A513" s="3" t="s">
        <v>124</v>
      </c>
      <c r="B513" s="3" t="s">
        <v>652</v>
      </c>
    </row>
    <row r="514" spans="1:2" x14ac:dyDescent="0.2">
      <c r="A514" s="3" t="s">
        <v>124</v>
      </c>
      <c r="B514" s="3" t="s">
        <v>653</v>
      </c>
    </row>
    <row r="515" spans="1:2" x14ac:dyDescent="0.2">
      <c r="A515" s="3" t="s">
        <v>124</v>
      </c>
      <c r="B515" s="3" t="s">
        <v>654</v>
      </c>
    </row>
    <row r="516" spans="1:2" x14ac:dyDescent="0.2">
      <c r="A516" s="3" t="s">
        <v>124</v>
      </c>
      <c r="B516" s="3" t="s">
        <v>655</v>
      </c>
    </row>
    <row r="517" spans="1:2" x14ac:dyDescent="0.2">
      <c r="A517" s="3" t="s">
        <v>124</v>
      </c>
      <c r="B517" s="3" t="s">
        <v>656</v>
      </c>
    </row>
    <row r="518" spans="1:2" x14ac:dyDescent="0.2">
      <c r="A518" s="3" t="s">
        <v>124</v>
      </c>
      <c r="B518" s="3" t="s">
        <v>657</v>
      </c>
    </row>
    <row r="519" spans="1:2" x14ac:dyDescent="0.2">
      <c r="A519" s="3" t="s">
        <v>124</v>
      </c>
      <c r="B519" s="3" t="s">
        <v>658</v>
      </c>
    </row>
    <row r="520" spans="1:2" x14ac:dyDescent="0.2">
      <c r="A520" s="3" t="s">
        <v>124</v>
      </c>
      <c r="B520" s="3" t="s">
        <v>659</v>
      </c>
    </row>
    <row r="521" spans="1:2" x14ac:dyDescent="0.2">
      <c r="A521" s="3" t="s">
        <v>124</v>
      </c>
      <c r="B521" s="3" t="s">
        <v>660</v>
      </c>
    </row>
    <row r="522" spans="1:2" x14ac:dyDescent="0.2">
      <c r="A522" s="3" t="s">
        <v>124</v>
      </c>
      <c r="B522" s="3" t="s">
        <v>661</v>
      </c>
    </row>
    <row r="523" spans="1:2" x14ac:dyDescent="0.2">
      <c r="A523" s="3" t="s">
        <v>124</v>
      </c>
      <c r="B523" s="3" t="s">
        <v>662</v>
      </c>
    </row>
    <row r="524" spans="1:2" x14ac:dyDescent="0.2">
      <c r="A524" s="3" t="s">
        <v>124</v>
      </c>
      <c r="B524" s="3" t="s">
        <v>663</v>
      </c>
    </row>
    <row r="525" spans="1:2" x14ac:dyDescent="0.2">
      <c r="A525" s="3" t="s">
        <v>124</v>
      </c>
      <c r="B525" s="3" t="s">
        <v>664</v>
      </c>
    </row>
    <row r="526" spans="1:2" x14ac:dyDescent="0.2">
      <c r="A526" s="3" t="s">
        <v>124</v>
      </c>
      <c r="B526" s="3" t="s">
        <v>665</v>
      </c>
    </row>
    <row r="527" spans="1:2" x14ac:dyDescent="0.2">
      <c r="A527" s="3" t="s">
        <v>124</v>
      </c>
      <c r="B527" s="3" t="s">
        <v>666</v>
      </c>
    </row>
    <row r="528" spans="1:2" x14ac:dyDescent="0.2">
      <c r="A528" s="3" t="s">
        <v>124</v>
      </c>
      <c r="B528" s="3" t="s">
        <v>667</v>
      </c>
    </row>
    <row r="529" spans="1:2" x14ac:dyDescent="0.2">
      <c r="A529" s="3" t="s">
        <v>124</v>
      </c>
      <c r="B529" s="3" t="s">
        <v>668</v>
      </c>
    </row>
    <row r="530" spans="1:2" x14ac:dyDescent="0.2">
      <c r="A530" s="3" t="s">
        <v>124</v>
      </c>
      <c r="B530" s="3" t="s">
        <v>669</v>
      </c>
    </row>
    <row r="531" spans="1:2" x14ac:dyDescent="0.2">
      <c r="A531" s="3" t="s">
        <v>124</v>
      </c>
      <c r="B531" s="3" t="s">
        <v>670</v>
      </c>
    </row>
    <row r="532" spans="1:2" x14ac:dyDescent="0.2">
      <c r="A532" s="3" t="s">
        <v>124</v>
      </c>
      <c r="B532" s="3" t="s">
        <v>671</v>
      </c>
    </row>
    <row r="533" spans="1:2" x14ac:dyDescent="0.2">
      <c r="A533" s="3" t="s">
        <v>124</v>
      </c>
      <c r="B533" s="3" t="s">
        <v>672</v>
      </c>
    </row>
    <row r="534" spans="1:2" x14ac:dyDescent="0.2">
      <c r="A534" s="3" t="s">
        <v>124</v>
      </c>
      <c r="B534" s="3" t="s">
        <v>673</v>
      </c>
    </row>
    <row r="535" spans="1:2" x14ac:dyDescent="0.2">
      <c r="A535" s="3" t="s">
        <v>124</v>
      </c>
      <c r="B535" s="3" t="s">
        <v>674</v>
      </c>
    </row>
    <row r="536" spans="1:2" x14ac:dyDescent="0.2">
      <c r="A536" s="3" t="s">
        <v>124</v>
      </c>
      <c r="B536" s="3" t="s">
        <v>675</v>
      </c>
    </row>
    <row r="537" spans="1:2" x14ac:dyDescent="0.2">
      <c r="A537" s="3" t="s">
        <v>124</v>
      </c>
      <c r="B537" s="3" t="s">
        <v>676</v>
      </c>
    </row>
    <row r="538" spans="1:2" x14ac:dyDescent="0.2">
      <c r="A538" s="3" t="s">
        <v>124</v>
      </c>
      <c r="B538" s="3" t="s">
        <v>677</v>
      </c>
    </row>
    <row r="539" spans="1:2" x14ac:dyDescent="0.2">
      <c r="A539" s="3" t="s">
        <v>124</v>
      </c>
      <c r="B539" s="3" t="s">
        <v>678</v>
      </c>
    </row>
    <row r="540" spans="1:2" x14ac:dyDescent="0.2">
      <c r="A540" s="3" t="s">
        <v>124</v>
      </c>
      <c r="B540" s="3" t="s">
        <v>679</v>
      </c>
    </row>
    <row r="541" spans="1:2" x14ac:dyDescent="0.2">
      <c r="A541" s="3" t="s">
        <v>124</v>
      </c>
      <c r="B541" s="3" t="s">
        <v>680</v>
      </c>
    </row>
    <row r="542" spans="1:2" x14ac:dyDescent="0.2">
      <c r="A542" s="3" t="s">
        <v>124</v>
      </c>
      <c r="B542" s="3" t="s">
        <v>681</v>
      </c>
    </row>
    <row r="543" spans="1:2" x14ac:dyDescent="0.2">
      <c r="A543" s="3" t="s">
        <v>124</v>
      </c>
      <c r="B543" s="3" t="s">
        <v>682</v>
      </c>
    </row>
    <row r="544" spans="1:2" x14ac:dyDescent="0.2">
      <c r="A544" s="3" t="s">
        <v>124</v>
      </c>
      <c r="B544" s="3" t="s">
        <v>683</v>
      </c>
    </row>
    <row r="545" spans="1:2" x14ac:dyDescent="0.2">
      <c r="A545" s="3" t="s">
        <v>124</v>
      </c>
      <c r="B545" s="3" t="s">
        <v>684</v>
      </c>
    </row>
    <row r="546" spans="1:2" x14ac:dyDescent="0.2">
      <c r="A546" s="3" t="s">
        <v>124</v>
      </c>
      <c r="B546" s="3" t="s">
        <v>685</v>
      </c>
    </row>
    <row r="547" spans="1:2" x14ac:dyDescent="0.2">
      <c r="A547" s="3" t="s">
        <v>124</v>
      </c>
      <c r="B547" s="3" t="s">
        <v>686</v>
      </c>
    </row>
    <row r="548" spans="1:2" x14ac:dyDescent="0.2">
      <c r="A548" s="3" t="s">
        <v>124</v>
      </c>
      <c r="B548" s="3" t="s">
        <v>687</v>
      </c>
    </row>
    <row r="549" spans="1:2" x14ac:dyDescent="0.2">
      <c r="A549" s="3" t="s">
        <v>124</v>
      </c>
      <c r="B549" s="3" t="s">
        <v>688</v>
      </c>
    </row>
    <row r="550" spans="1:2" x14ac:dyDescent="0.2">
      <c r="A550" s="3" t="s">
        <v>124</v>
      </c>
      <c r="B550" s="3" t="s">
        <v>689</v>
      </c>
    </row>
    <row r="551" spans="1:2" x14ac:dyDescent="0.2">
      <c r="A551" s="3" t="s">
        <v>124</v>
      </c>
      <c r="B551" s="3" t="s">
        <v>690</v>
      </c>
    </row>
    <row r="552" spans="1:2" x14ac:dyDescent="0.2">
      <c r="A552" s="3" t="s">
        <v>124</v>
      </c>
      <c r="B552" s="3" t="s">
        <v>691</v>
      </c>
    </row>
    <row r="553" spans="1:2" x14ac:dyDescent="0.2">
      <c r="A553" s="3" t="s">
        <v>124</v>
      </c>
      <c r="B553" s="3" t="s">
        <v>692</v>
      </c>
    </row>
    <row r="554" spans="1:2" x14ac:dyDescent="0.2">
      <c r="A554" s="3" t="s">
        <v>124</v>
      </c>
      <c r="B554" s="3" t="s">
        <v>693</v>
      </c>
    </row>
    <row r="555" spans="1:2" x14ac:dyDescent="0.2">
      <c r="A555" s="3" t="s">
        <v>124</v>
      </c>
      <c r="B555" s="3" t="s">
        <v>694</v>
      </c>
    </row>
    <row r="556" spans="1:2" x14ac:dyDescent="0.2">
      <c r="A556" s="3" t="s">
        <v>124</v>
      </c>
      <c r="B556" s="3" t="s">
        <v>695</v>
      </c>
    </row>
    <row r="557" spans="1:2" x14ac:dyDescent="0.2">
      <c r="A557" s="3" t="s">
        <v>124</v>
      </c>
      <c r="B557" s="3" t="s">
        <v>696</v>
      </c>
    </row>
    <row r="558" spans="1:2" x14ac:dyDescent="0.2">
      <c r="A558" s="3" t="s">
        <v>124</v>
      </c>
      <c r="B558" s="3" t="s">
        <v>697</v>
      </c>
    </row>
    <row r="559" spans="1:2" x14ac:dyDescent="0.2">
      <c r="A559" s="3" t="s">
        <v>124</v>
      </c>
      <c r="B559" s="3" t="s">
        <v>698</v>
      </c>
    </row>
    <row r="560" spans="1:2" x14ac:dyDescent="0.2">
      <c r="A560" s="3" t="s">
        <v>124</v>
      </c>
      <c r="B560" s="3" t="s">
        <v>699</v>
      </c>
    </row>
    <row r="561" spans="1:2" x14ac:dyDescent="0.2">
      <c r="A561" s="3" t="s">
        <v>124</v>
      </c>
      <c r="B561" s="3" t="s">
        <v>700</v>
      </c>
    </row>
    <row r="562" spans="1:2" x14ac:dyDescent="0.2">
      <c r="A562" s="3" t="s">
        <v>124</v>
      </c>
      <c r="B562" s="3" t="s">
        <v>701</v>
      </c>
    </row>
    <row r="563" spans="1:2" x14ac:dyDescent="0.2">
      <c r="A563" s="3" t="s">
        <v>124</v>
      </c>
      <c r="B563" s="3" t="s">
        <v>702</v>
      </c>
    </row>
    <row r="564" spans="1:2" x14ac:dyDescent="0.2">
      <c r="A564" s="3" t="s">
        <v>124</v>
      </c>
      <c r="B564" s="3" t="s">
        <v>703</v>
      </c>
    </row>
    <row r="565" spans="1:2" x14ac:dyDescent="0.2">
      <c r="A565" s="3" t="s">
        <v>124</v>
      </c>
      <c r="B565" s="3" t="s">
        <v>704</v>
      </c>
    </row>
    <row r="566" spans="1:2" x14ac:dyDescent="0.2">
      <c r="A566" s="3" t="s">
        <v>124</v>
      </c>
      <c r="B566" s="3" t="s">
        <v>705</v>
      </c>
    </row>
    <row r="567" spans="1:2" x14ac:dyDescent="0.2">
      <c r="A567" s="3" t="s">
        <v>124</v>
      </c>
      <c r="B567" s="3" t="s">
        <v>706</v>
      </c>
    </row>
    <row r="568" spans="1:2" x14ac:dyDescent="0.2">
      <c r="A568" s="3" t="s">
        <v>124</v>
      </c>
      <c r="B568" s="3" t="s">
        <v>707</v>
      </c>
    </row>
    <row r="569" spans="1:2" x14ac:dyDescent="0.2">
      <c r="A569" s="3" t="s">
        <v>124</v>
      </c>
      <c r="B569" s="3" t="s">
        <v>708</v>
      </c>
    </row>
    <row r="570" spans="1:2" x14ac:dyDescent="0.2">
      <c r="A570" s="3" t="s">
        <v>124</v>
      </c>
      <c r="B570" s="3" t="s">
        <v>709</v>
      </c>
    </row>
    <row r="571" spans="1:2" x14ac:dyDescent="0.2">
      <c r="A571" s="3" t="s">
        <v>124</v>
      </c>
      <c r="B571" s="3" t="s">
        <v>710</v>
      </c>
    </row>
    <row r="572" spans="1:2" x14ac:dyDescent="0.2">
      <c r="A572" s="3" t="s">
        <v>124</v>
      </c>
      <c r="B572" s="3" t="s">
        <v>711</v>
      </c>
    </row>
    <row r="573" spans="1:2" x14ac:dyDescent="0.2">
      <c r="A573" s="3" t="s">
        <v>124</v>
      </c>
      <c r="B573" s="3" t="s">
        <v>712</v>
      </c>
    </row>
    <row r="574" spans="1:2" x14ac:dyDescent="0.2">
      <c r="A574" s="3" t="s">
        <v>124</v>
      </c>
      <c r="B574" s="3" t="s">
        <v>713</v>
      </c>
    </row>
    <row r="575" spans="1:2" x14ac:dyDescent="0.2">
      <c r="A575" s="3" t="s">
        <v>124</v>
      </c>
      <c r="B575" s="3" t="s">
        <v>714</v>
      </c>
    </row>
    <row r="576" spans="1:2" x14ac:dyDescent="0.2">
      <c r="A576" s="3" t="s">
        <v>124</v>
      </c>
      <c r="B576" s="3" t="s">
        <v>715</v>
      </c>
    </row>
    <row r="577" spans="1:2" x14ac:dyDescent="0.2">
      <c r="A577" s="3" t="s">
        <v>124</v>
      </c>
      <c r="B577" s="3" t="s">
        <v>716</v>
      </c>
    </row>
    <row r="578" spans="1:2" x14ac:dyDescent="0.2">
      <c r="A578" s="3" t="s">
        <v>124</v>
      </c>
      <c r="B578" s="3" t="s">
        <v>717</v>
      </c>
    </row>
    <row r="579" spans="1:2" x14ac:dyDescent="0.2">
      <c r="A579" s="3" t="s">
        <v>124</v>
      </c>
      <c r="B579" s="3" t="s">
        <v>718</v>
      </c>
    </row>
    <row r="580" spans="1:2" x14ac:dyDescent="0.2">
      <c r="A580" s="3" t="s">
        <v>124</v>
      </c>
      <c r="B580" s="3" t="s">
        <v>719</v>
      </c>
    </row>
    <row r="581" spans="1:2" x14ac:dyDescent="0.2">
      <c r="A581" s="3" t="s">
        <v>124</v>
      </c>
      <c r="B581" s="3" t="s">
        <v>720</v>
      </c>
    </row>
    <row r="582" spans="1:2" x14ac:dyDescent="0.2">
      <c r="A582" s="3" t="s">
        <v>124</v>
      </c>
      <c r="B582" s="3" t="s">
        <v>721</v>
      </c>
    </row>
    <row r="583" spans="1:2" x14ac:dyDescent="0.2">
      <c r="A583" s="3" t="s">
        <v>124</v>
      </c>
      <c r="B583" s="3" t="s">
        <v>722</v>
      </c>
    </row>
    <row r="584" spans="1:2" x14ac:dyDescent="0.2">
      <c r="A584" s="3" t="s">
        <v>124</v>
      </c>
      <c r="B584" s="3" t="s">
        <v>723</v>
      </c>
    </row>
    <row r="585" spans="1:2" x14ac:dyDescent="0.2">
      <c r="A585" s="3" t="s">
        <v>124</v>
      </c>
      <c r="B585" s="3" t="s">
        <v>724</v>
      </c>
    </row>
    <row r="586" spans="1:2" x14ac:dyDescent="0.2">
      <c r="A586" s="3" t="s">
        <v>124</v>
      </c>
      <c r="B586" s="3" t="s">
        <v>725</v>
      </c>
    </row>
    <row r="587" spans="1:2" x14ac:dyDescent="0.2">
      <c r="A587" s="3" t="s">
        <v>124</v>
      </c>
      <c r="B587" s="3" t="s">
        <v>726</v>
      </c>
    </row>
    <row r="588" spans="1:2" x14ac:dyDescent="0.2">
      <c r="A588" s="3" t="s">
        <v>124</v>
      </c>
      <c r="B588" s="3" t="s">
        <v>727</v>
      </c>
    </row>
    <row r="589" spans="1:2" x14ac:dyDescent="0.2">
      <c r="A589" s="3" t="s">
        <v>129</v>
      </c>
      <c r="B589" s="3" t="s">
        <v>728</v>
      </c>
    </row>
    <row r="590" spans="1:2" x14ac:dyDescent="0.2">
      <c r="A590" s="3" t="s">
        <v>129</v>
      </c>
      <c r="B590" s="3" t="s">
        <v>729</v>
      </c>
    </row>
    <row r="591" spans="1:2" x14ac:dyDescent="0.2">
      <c r="A591" s="3" t="s">
        <v>129</v>
      </c>
      <c r="B591" s="3" t="s">
        <v>730</v>
      </c>
    </row>
    <row r="592" spans="1:2" x14ac:dyDescent="0.2">
      <c r="A592" s="3" t="s">
        <v>129</v>
      </c>
      <c r="B592" s="3" t="s">
        <v>731</v>
      </c>
    </row>
    <row r="593" spans="1:2" x14ac:dyDescent="0.2">
      <c r="A593" s="3" t="s">
        <v>129</v>
      </c>
      <c r="B593" s="3" t="s">
        <v>732</v>
      </c>
    </row>
    <row r="594" spans="1:2" x14ac:dyDescent="0.2">
      <c r="A594" s="3" t="s">
        <v>129</v>
      </c>
      <c r="B594" s="3" t="s">
        <v>733</v>
      </c>
    </row>
    <row r="595" spans="1:2" x14ac:dyDescent="0.2">
      <c r="A595" s="3" t="s">
        <v>129</v>
      </c>
      <c r="B595" s="3" t="s">
        <v>734</v>
      </c>
    </row>
    <row r="596" spans="1:2" x14ac:dyDescent="0.2">
      <c r="A596" s="3" t="s">
        <v>129</v>
      </c>
      <c r="B596" s="3" t="s">
        <v>735</v>
      </c>
    </row>
    <row r="597" spans="1:2" x14ac:dyDescent="0.2">
      <c r="A597" s="3" t="s">
        <v>129</v>
      </c>
      <c r="B597" s="3" t="s">
        <v>736</v>
      </c>
    </row>
    <row r="598" spans="1:2" x14ac:dyDescent="0.2">
      <c r="A598" s="3" t="s">
        <v>129</v>
      </c>
      <c r="B598" s="3" t="s">
        <v>737</v>
      </c>
    </row>
    <row r="599" spans="1:2" x14ac:dyDescent="0.2">
      <c r="A599" s="3" t="s">
        <v>129</v>
      </c>
      <c r="B599" s="3" t="s">
        <v>738</v>
      </c>
    </row>
    <row r="600" spans="1:2" x14ac:dyDescent="0.2">
      <c r="A600" s="3" t="s">
        <v>129</v>
      </c>
      <c r="B600" s="3" t="s">
        <v>739</v>
      </c>
    </row>
    <row r="601" spans="1:2" x14ac:dyDescent="0.2">
      <c r="A601" s="3" t="s">
        <v>129</v>
      </c>
      <c r="B601" s="3" t="s">
        <v>740</v>
      </c>
    </row>
    <row r="602" spans="1:2" x14ac:dyDescent="0.2">
      <c r="A602" s="3" t="s">
        <v>129</v>
      </c>
      <c r="B602" s="3" t="s">
        <v>741</v>
      </c>
    </row>
    <row r="603" spans="1:2" x14ac:dyDescent="0.2">
      <c r="A603" s="3" t="s">
        <v>129</v>
      </c>
      <c r="B603" s="3" t="s">
        <v>742</v>
      </c>
    </row>
    <row r="604" spans="1:2" x14ac:dyDescent="0.2">
      <c r="A604" s="3" t="s">
        <v>129</v>
      </c>
      <c r="B604" s="3" t="s">
        <v>743</v>
      </c>
    </row>
    <row r="605" spans="1:2" x14ac:dyDescent="0.2">
      <c r="A605" s="3" t="s">
        <v>129</v>
      </c>
      <c r="B605" s="3" t="s">
        <v>744</v>
      </c>
    </row>
    <row r="606" spans="1:2" x14ac:dyDescent="0.2">
      <c r="A606" s="3" t="s">
        <v>129</v>
      </c>
      <c r="B606" s="3" t="s">
        <v>745</v>
      </c>
    </row>
    <row r="607" spans="1:2" x14ac:dyDescent="0.2">
      <c r="A607" s="3" t="s">
        <v>129</v>
      </c>
      <c r="B607" s="3" t="s">
        <v>746</v>
      </c>
    </row>
    <row r="608" spans="1:2" x14ac:dyDescent="0.2">
      <c r="A608" s="3" t="s">
        <v>129</v>
      </c>
      <c r="B608" s="3" t="s">
        <v>747</v>
      </c>
    </row>
    <row r="609" spans="1:2" x14ac:dyDescent="0.2">
      <c r="A609" s="3" t="s">
        <v>129</v>
      </c>
      <c r="B609" s="3" t="s">
        <v>748</v>
      </c>
    </row>
    <row r="610" spans="1:2" x14ac:dyDescent="0.2">
      <c r="A610" s="3" t="s">
        <v>129</v>
      </c>
      <c r="B610" s="3" t="s">
        <v>749</v>
      </c>
    </row>
    <row r="611" spans="1:2" x14ac:dyDescent="0.2">
      <c r="A611" s="3" t="s">
        <v>129</v>
      </c>
      <c r="B611" s="3" t="s">
        <v>750</v>
      </c>
    </row>
    <row r="612" spans="1:2" x14ac:dyDescent="0.2">
      <c r="A612" s="3" t="s">
        <v>129</v>
      </c>
      <c r="B612" s="3" t="s">
        <v>751</v>
      </c>
    </row>
    <row r="613" spans="1:2" x14ac:dyDescent="0.2">
      <c r="A613" s="3" t="s">
        <v>129</v>
      </c>
      <c r="B613" s="3" t="s">
        <v>752</v>
      </c>
    </row>
    <row r="614" spans="1:2" x14ac:dyDescent="0.2">
      <c r="A614" s="3" t="s">
        <v>129</v>
      </c>
      <c r="B614" s="3" t="s">
        <v>753</v>
      </c>
    </row>
    <row r="615" spans="1:2" x14ac:dyDescent="0.2">
      <c r="A615" s="3" t="s">
        <v>129</v>
      </c>
      <c r="B615" s="3" t="s">
        <v>754</v>
      </c>
    </row>
    <row r="616" spans="1:2" x14ac:dyDescent="0.2">
      <c r="A616" s="3" t="s">
        <v>129</v>
      </c>
      <c r="B616" s="3" t="s">
        <v>755</v>
      </c>
    </row>
    <row r="617" spans="1:2" x14ac:dyDescent="0.2">
      <c r="A617" s="3" t="s">
        <v>129</v>
      </c>
      <c r="B617" s="3" t="s">
        <v>756</v>
      </c>
    </row>
    <row r="618" spans="1:2" x14ac:dyDescent="0.2">
      <c r="A618" s="3" t="s">
        <v>129</v>
      </c>
      <c r="B618" s="3" t="s">
        <v>757</v>
      </c>
    </row>
    <row r="619" spans="1:2" x14ac:dyDescent="0.2">
      <c r="A619" s="3" t="s">
        <v>129</v>
      </c>
      <c r="B619" s="3" t="s">
        <v>758</v>
      </c>
    </row>
    <row r="620" spans="1:2" x14ac:dyDescent="0.2">
      <c r="A620" s="3" t="s">
        <v>129</v>
      </c>
      <c r="B620" s="3" t="s">
        <v>759</v>
      </c>
    </row>
    <row r="621" spans="1:2" x14ac:dyDescent="0.2">
      <c r="A621" s="3" t="s">
        <v>129</v>
      </c>
      <c r="B621" s="3" t="s">
        <v>760</v>
      </c>
    </row>
    <row r="622" spans="1:2" x14ac:dyDescent="0.2">
      <c r="A622" s="3" t="s">
        <v>129</v>
      </c>
      <c r="B622" s="3" t="s">
        <v>761</v>
      </c>
    </row>
    <row r="623" spans="1:2" x14ac:dyDescent="0.2">
      <c r="A623" s="3" t="s">
        <v>129</v>
      </c>
      <c r="B623" s="3" t="s">
        <v>762</v>
      </c>
    </row>
    <row r="624" spans="1:2" x14ac:dyDescent="0.2">
      <c r="A624" s="3" t="s">
        <v>129</v>
      </c>
      <c r="B624" s="3" t="s">
        <v>763</v>
      </c>
    </row>
    <row r="625" spans="1:2" x14ac:dyDescent="0.2">
      <c r="A625" s="3" t="s">
        <v>129</v>
      </c>
      <c r="B625" s="3" t="s">
        <v>764</v>
      </c>
    </row>
    <row r="626" spans="1:2" x14ac:dyDescent="0.2">
      <c r="A626" s="3" t="s">
        <v>129</v>
      </c>
      <c r="B626" s="3" t="s">
        <v>765</v>
      </c>
    </row>
    <row r="627" spans="1:2" x14ac:dyDescent="0.2">
      <c r="A627" s="3" t="s">
        <v>129</v>
      </c>
      <c r="B627" s="3" t="s">
        <v>766</v>
      </c>
    </row>
    <row r="628" spans="1:2" x14ac:dyDescent="0.2">
      <c r="A628" s="3" t="s">
        <v>129</v>
      </c>
      <c r="B628" s="3" t="s">
        <v>767</v>
      </c>
    </row>
    <row r="629" spans="1:2" x14ac:dyDescent="0.2">
      <c r="A629" s="3" t="s">
        <v>129</v>
      </c>
      <c r="B629" s="3" t="s">
        <v>768</v>
      </c>
    </row>
    <row r="630" spans="1:2" x14ac:dyDescent="0.2">
      <c r="A630" s="3" t="s">
        <v>129</v>
      </c>
      <c r="B630" s="3" t="s">
        <v>769</v>
      </c>
    </row>
    <row r="631" spans="1:2" x14ac:dyDescent="0.2">
      <c r="A631" s="3" t="s">
        <v>129</v>
      </c>
      <c r="B631" s="3" t="s">
        <v>770</v>
      </c>
    </row>
    <row r="632" spans="1:2" x14ac:dyDescent="0.2">
      <c r="A632" s="3" t="s">
        <v>129</v>
      </c>
      <c r="B632" s="3" t="s">
        <v>771</v>
      </c>
    </row>
    <row r="633" spans="1:2" x14ac:dyDescent="0.2">
      <c r="A633" s="3" t="s">
        <v>129</v>
      </c>
      <c r="B633" s="3" t="s">
        <v>772</v>
      </c>
    </row>
    <row r="634" spans="1:2" x14ac:dyDescent="0.2">
      <c r="A634" s="3" t="s">
        <v>129</v>
      </c>
      <c r="B634" s="3" t="s">
        <v>773</v>
      </c>
    </row>
    <row r="635" spans="1:2" x14ac:dyDescent="0.2">
      <c r="A635" s="3" t="s">
        <v>129</v>
      </c>
      <c r="B635" s="3" t="s">
        <v>570</v>
      </c>
    </row>
    <row r="636" spans="1:2" x14ac:dyDescent="0.2">
      <c r="A636" s="3" t="s">
        <v>129</v>
      </c>
      <c r="B636" s="3" t="s">
        <v>774</v>
      </c>
    </row>
    <row r="637" spans="1:2" x14ac:dyDescent="0.2">
      <c r="A637" s="3" t="s">
        <v>129</v>
      </c>
      <c r="B637" s="3" t="s">
        <v>775</v>
      </c>
    </row>
    <row r="638" spans="1:2" x14ac:dyDescent="0.2">
      <c r="A638" s="3" t="s">
        <v>129</v>
      </c>
      <c r="B638" s="3" t="s">
        <v>776</v>
      </c>
    </row>
    <row r="639" spans="1:2" x14ac:dyDescent="0.2">
      <c r="A639" s="3" t="s">
        <v>129</v>
      </c>
      <c r="B639" s="3" t="s">
        <v>777</v>
      </c>
    </row>
    <row r="640" spans="1:2" x14ac:dyDescent="0.2">
      <c r="A640" s="3" t="s">
        <v>129</v>
      </c>
      <c r="B640" s="3" t="s">
        <v>778</v>
      </c>
    </row>
    <row r="641" spans="1:2" x14ac:dyDescent="0.2">
      <c r="A641" s="3" t="s">
        <v>129</v>
      </c>
      <c r="B641" s="3" t="s">
        <v>421</v>
      </c>
    </row>
    <row r="642" spans="1:2" x14ac:dyDescent="0.2">
      <c r="A642" s="3" t="s">
        <v>129</v>
      </c>
      <c r="B642" s="3" t="s">
        <v>779</v>
      </c>
    </row>
    <row r="643" spans="1:2" x14ac:dyDescent="0.2">
      <c r="A643" s="3" t="s">
        <v>133</v>
      </c>
      <c r="B643" s="3" t="s">
        <v>780</v>
      </c>
    </row>
    <row r="644" spans="1:2" x14ac:dyDescent="0.2">
      <c r="A644" s="3" t="s">
        <v>133</v>
      </c>
      <c r="B644" s="3" t="s">
        <v>781</v>
      </c>
    </row>
    <row r="645" spans="1:2" x14ac:dyDescent="0.2">
      <c r="A645" s="3" t="s">
        <v>133</v>
      </c>
      <c r="B645" s="3" t="s">
        <v>782</v>
      </c>
    </row>
    <row r="646" spans="1:2" x14ac:dyDescent="0.2">
      <c r="A646" s="3" t="s">
        <v>133</v>
      </c>
      <c r="B646" s="3" t="s">
        <v>783</v>
      </c>
    </row>
    <row r="647" spans="1:2" x14ac:dyDescent="0.2">
      <c r="A647" s="3" t="s">
        <v>133</v>
      </c>
      <c r="B647" s="3" t="s">
        <v>784</v>
      </c>
    </row>
    <row r="648" spans="1:2" x14ac:dyDescent="0.2">
      <c r="A648" s="3" t="s">
        <v>133</v>
      </c>
      <c r="B648" s="3" t="s">
        <v>785</v>
      </c>
    </row>
    <row r="649" spans="1:2" x14ac:dyDescent="0.2">
      <c r="A649" s="3" t="s">
        <v>133</v>
      </c>
      <c r="B649" s="3" t="s">
        <v>786</v>
      </c>
    </row>
    <row r="650" spans="1:2" x14ac:dyDescent="0.2">
      <c r="A650" s="3" t="s">
        <v>133</v>
      </c>
      <c r="B650" s="3" t="s">
        <v>787</v>
      </c>
    </row>
    <row r="651" spans="1:2" x14ac:dyDescent="0.2">
      <c r="A651" s="3" t="s">
        <v>133</v>
      </c>
      <c r="B651" s="3" t="s">
        <v>788</v>
      </c>
    </row>
    <row r="652" spans="1:2" x14ac:dyDescent="0.2">
      <c r="A652" s="3" t="s">
        <v>133</v>
      </c>
      <c r="B652" s="3" t="s">
        <v>789</v>
      </c>
    </row>
    <row r="653" spans="1:2" x14ac:dyDescent="0.2">
      <c r="A653" s="3" t="s">
        <v>133</v>
      </c>
      <c r="B653" s="3" t="s">
        <v>790</v>
      </c>
    </row>
    <row r="654" spans="1:2" x14ac:dyDescent="0.2">
      <c r="A654" s="3" t="s">
        <v>133</v>
      </c>
      <c r="B654" s="3" t="s">
        <v>791</v>
      </c>
    </row>
    <row r="655" spans="1:2" x14ac:dyDescent="0.2">
      <c r="A655" s="3" t="s">
        <v>133</v>
      </c>
      <c r="B655" s="3" t="s">
        <v>792</v>
      </c>
    </row>
    <row r="656" spans="1:2" x14ac:dyDescent="0.2">
      <c r="A656" s="3" t="s">
        <v>133</v>
      </c>
      <c r="B656" s="3" t="s">
        <v>793</v>
      </c>
    </row>
    <row r="657" spans="1:2" x14ac:dyDescent="0.2">
      <c r="A657" s="3" t="s">
        <v>133</v>
      </c>
      <c r="B657" s="3" t="s">
        <v>794</v>
      </c>
    </row>
    <row r="658" spans="1:2" x14ac:dyDescent="0.2">
      <c r="A658" s="3" t="s">
        <v>133</v>
      </c>
      <c r="B658" s="3" t="s">
        <v>795</v>
      </c>
    </row>
    <row r="659" spans="1:2" x14ac:dyDescent="0.2">
      <c r="A659" s="3" t="s">
        <v>133</v>
      </c>
      <c r="B659" s="3" t="s">
        <v>796</v>
      </c>
    </row>
    <row r="660" spans="1:2" x14ac:dyDescent="0.2">
      <c r="A660" s="3" t="s">
        <v>133</v>
      </c>
      <c r="B660" s="3" t="s">
        <v>797</v>
      </c>
    </row>
    <row r="661" spans="1:2" x14ac:dyDescent="0.2">
      <c r="A661" s="3" t="s">
        <v>133</v>
      </c>
      <c r="B661" s="3" t="s">
        <v>798</v>
      </c>
    </row>
    <row r="662" spans="1:2" x14ac:dyDescent="0.2">
      <c r="A662" s="3" t="s">
        <v>133</v>
      </c>
      <c r="B662" s="3" t="s">
        <v>799</v>
      </c>
    </row>
    <row r="663" spans="1:2" x14ac:dyDescent="0.2">
      <c r="A663" s="3" t="s">
        <v>133</v>
      </c>
      <c r="B663" s="3" t="s">
        <v>800</v>
      </c>
    </row>
    <row r="664" spans="1:2" x14ac:dyDescent="0.2">
      <c r="A664" s="3" t="s">
        <v>133</v>
      </c>
      <c r="B664" s="3" t="s">
        <v>801</v>
      </c>
    </row>
    <row r="665" spans="1:2" x14ac:dyDescent="0.2">
      <c r="A665" s="3" t="s">
        <v>133</v>
      </c>
      <c r="B665" s="3" t="s">
        <v>802</v>
      </c>
    </row>
    <row r="666" spans="1:2" x14ac:dyDescent="0.2">
      <c r="A666" s="3" t="s">
        <v>133</v>
      </c>
      <c r="B666" s="3" t="s">
        <v>803</v>
      </c>
    </row>
    <row r="667" spans="1:2" x14ac:dyDescent="0.2">
      <c r="A667" s="3" t="s">
        <v>133</v>
      </c>
      <c r="B667" s="3" t="s">
        <v>804</v>
      </c>
    </row>
    <row r="668" spans="1:2" x14ac:dyDescent="0.2">
      <c r="A668" s="3" t="s">
        <v>133</v>
      </c>
      <c r="B668" s="3" t="s">
        <v>805</v>
      </c>
    </row>
    <row r="669" spans="1:2" x14ac:dyDescent="0.2">
      <c r="A669" s="3" t="s">
        <v>133</v>
      </c>
      <c r="B669" s="3" t="s">
        <v>806</v>
      </c>
    </row>
    <row r="670" spans="1:2" x14ac:dyDescent="0.2">
      <c r="A670" s="3" t="s">
        <v>133</v>
      </c>
      <c r="B670" s="3" t="s">
        <v>807</v>
      </c>
    </row>
    <row r="671" spans="1:2" x14ac:dyDescent="0.2">
      <c r="A671" s="3" t="s">
        <v>133</v>
      </c>
      <c r="B671" s="3" t="s">
        <v>808</v>
      </c>
    </row>
    <row r="672" spans="1:2" x14ac:dyDescent="0.2">
      <c r="A672" s="3" t="s">
        <v>133</v>
      </c>
      <c r="B672" s="3" t="s">
        <v>809</v>
      </c>
    </row>
    <row r="673" spans="1:2" x14ac:dyDescent="0.2">
      <c r="A673" s="3" t="s">
        <v>133</v>
      </c>
      <c r="B673" s="3" t="s">
        <v>810</v>
      </c>
    </row>
    <row r="674" spans="1:2" x14ac:dyDescent="0.2">
      <c r="A674" s="3" t="s">
        <v>133</v>
      </c>
      <c r="B674" s="3" t="s">
        <v>811</v>
      </c>
    </row>
    <row r="675" spans="1:2" x14ac:dyDescent="0.2">
      <c r="A675" s="3" t="s">
        <v>133</v>
      </c>
      <c r="B675" s="3" t="s">
        <v>812</v>
      </c>
    </row>
    <row r="676" spans="1:2" x14ac:dyDescent="0.2">
      <c r="A676" s="3" t="s">
        <v>133</v>
      </c>
      <c r="B676" s="3" t="s">
        <v>813</v>
      </c>
    </row>
    <row r="677" spans="1:2" x14ac:dyDescent="0.2">
      <c r="A677" s="3" t="s">
        <v>133</v>
      </c>
      <c r="B677" s="3" t="s">
        <v>814</v>
      </c>
    </row>
    <row r="678" spans="1:2" x14ac:dyDescent="0.2">
      <c r="A678" s="3" t="s">
        <v>133</v>
      </c>
      <c r="B678" s="3" t="s">
        <v>815</v>
      </c>
    </row>
    <row r="679" spans="1:2" x14ac:dyDescent="0.2">
      <c r="A679" s="3" t="s">
        <v>133</v>
      </c>
      <c r="B679" s="3" t="s">
        <v>816</v>
      </c>
    </row>
    <row r="680" spans="1:2" x14ac:dyDescent="0.2">
      <c r="A680" s="3" t="s">
        <v>133</v>
      </c>
      <c r="B680" s="3" t="s">
        <v>817</v>
      </c>
    </row>
    <row r="681" spans="1:2" x14ac:dyDescent="0.2">
      <c r="A681" s="3" t="s">
        <v>133</v>
      </c>
      <c r="B681" s="3" t="s">
        <v>818</v>
      </c>
    </row>
    <row r="682" spans="1:2" x14ac:dyDescent="0.2">
      <c r="A682" s="3" t="s">
        <v>133</v>
      </c>
      <c r="B682" s="3" t="s">
        <v>819</v>
      </c>
    </row>
    <row r="683" spans="1:2" x14ac:dyDescent="0.2">
      <c r="A683" s="3" t="s">
        <v>133</v>
      </c>
      <c r="B683" s="3" t="s">
        <v>820</v>
      </c>
    </row>
    <row r="684" spans="1:2" x14ac:dyDescent="0.2">
      <c r="A684" s="3" t="s">
        <v>133</v>
      </c>
      <c r="B684" s="3" t="s">
        <v>821</v>
      </c>
    </row>
    <row r="685" spans="1:2" x14ac:dyDescent="0.2">
      <c r="A685" s="3" t="s">
        <v>133</v>
      </c>
      <c r="B685" s="3" t="s">
        <v>822</v>
      </c>
    </row>
    <row r="686" spans="1:2" x14ac:dyDescent="0.2">
      <c r="A686" s="3" t="s">
        <v>133</v>
      </c>
      <c r="B686" s="3" t="s">
        <v>823</v>
      </c>
    </row>
    <row r="687" spans="1:2" x14ac:dyDescent="0.2">
      <c r="A687" s="3" t="s">
        <v>133</v>
      </c>
      <c r="B687" s="3" t="s">
        <v>824</v>
      </c>
    </row>
    <row r="688" spans="1:2" x14ac:dyDescent="0.2">
      <c r="A688" s="3" t="s">
        <v>133</v>
      </c>
      <c r="B688" s="3" t="s">
        <v>825</v>
      </c>
    </row>
    <row r="689" spans="1:2" x14ac:dyDescent="0.2">
      <c r="A689" s="3" t="s">
        <v>133</v>
      </c>
      <c r="B689" s="3" t="s">
        <v>826</v>
      </c>
    </row>
    <row r="690" spans="1:2" x14ac:dyDescent="0.2">
      <c r="A690" s="3" t="s">
        <v>133</v>
      </c>
      <c r="B690" s="3" t="s">
        <v>827</v>
      </c>
    </row>
    <row r="691" spans="1:2" x14ac:dyDescent="0.2">
      <c r="A691" s="3" t="s">
        <v>133</v>
      </c>
      <c r="B691" s="3" t="s">
        <v>828</v>
      </c>
    </row>
    <row r="692" spans="1:2" x14ac:dyDescent="0.2">
      <c r="A692" s="3" t="s">
        <v>133</v>
      </c>
      <c r="B692" s="3" t="s">
        <v>829</v>
      </c>
    </row>
    <row r="693" spans="1:2" x14ac:dyDescent="0.2">
      <c r="A693" s="3" t="s">
        <v>133</v>
      </c>
      <c r="B693" s="3" t="s">
        <v>830</v>
      </c>
    </row>
    <row r="694" spans="1:2" x14ac:dyDescent="0.2">
      <c r="A694" s="3" t="s">
        <v>133</v>
      </c>
      <c r="B694" s="3" t="s">
        <v>831</v>
      </c>
    </row>
    <row r="695" spans="1:2" x14ac:dyDescent="0.2">
      <c r="A695" s="3" t="s">
        <v>133</v>
      </c>
      <c r="B695" s="3" t="s">
        <v>832</v>
      </c>
    </row>
    <row r="696" spans="1:2" x14ac:dyDescent="0.2">
      <c r="A696" s="3" t="s">
        <v>133</v>
      </c>
      <c r="B696" s="3" t="s">
        <v>833</v>
      </c>
    </row>
    <row r="697" spans="1:2" x14ac:dyDescent="0.2">
      <c r="A697" s="3" t="s">
        <v>133</v>
      </c>
      <c r="B697" s="3" t="s">
        <v>834</v>
      </c>
    </row>
    <row r="698" spans="1:2" x14ac:dyDescent="0.2">
      <c r="A698" s="3" t="s">
        <v>133</v>
      </c>
      <c r="B698" s="3" t="s">
        <v>835</v>
      </c>
    </row>
    <row r="699" spans="1:2" x14ac:dyDescent="0.2">
      <c r="A699" s="3" t="s">
        <v>133</v>
      </c>
      <c r="B699" s="3" t="s">
        <v>836</v>
      </c>
    </row>
    <row r="700" spans="1:2" x14ac:dyDescent="0.2">
      <c r="A700" s="3" t="s">
        <v>133</v>
      </c>
      <c r="B700" s="3" t="s">
        <v>837</v>
      </c>
    </row>
    <row r="701" spans="1:2" x14ac:dyDescent="0.2">
      <c r="A701" s="3" t="s">
        <v>133</v>
      </c>
      <c r="B701" s="3" t="s">
        <v>838</v>
      </c>
    </row>
    <row r="702" spans="1:2" x14ac:dyDescent="0.2">
      <c r="A702" s="3" t="s">
        <v>133</v>
      </c>
      <c r="B702" s="3" t="s">
        <v>839</v>
      </c>
    </row>
    <row r="703" spans="1:2" x14ac:dyDescent="0.2">
      <c r="A703" s="3" t="s">
        <v>133</v>
      </c>
      <c r="B703" s="3" t="s">
        <v>840</v>
      </c>
    </row>
    <row r="704" spans="1:2" x14ac:dyDescent="0.2">
      <c r="A704" s="3" t="s">
        <v>133</v>
      </c>
      <c r="B704" s="3" t="s">
        <v>841</v>
      </c>
    </row>
    <row r="705" spans="1:2" x14ac:dyDescent="0.2">
      <c r="A705" s="3" t="s">
        <v>133</v>
      </c>
      <c r="B705" s="3" t="s">
        <v>842</v>
      </c>
    </row>
    <row r="706" spans="1:2" x14ac:dyDescent="0.2">
      <c r="A706" s="3" t="s">
        <v>133</v>
      </c>
      <c r="B706" s="3" t="s">
        <v>843</v>
      </c>
    </row>
    <row r="707" spans="1:2" x14ac:dyDescent="0.2">
      <c r="A707" s="3" t="s">
        <v>133</v>
      </c>
      <c r="B707" s="3" t="s">
        <v>844</v>
      </c>
    </row>
    <row r="708" spans="1:2" x14ac:dyDescent="0.2">
      <c r="A708" s="3" t="s">
        <v>133</v>
      </c>
      <c r="B708" s="3" t="s">
        <v>845</v>
      </c>
    </row>
    <row r="709" spans="1:2" x14ac:dyDescent="0.2">
      <c r="A709" s="3" t="s">
        <v>133</v>
      </c>
      <c r="B709" s="3" t="s">
        <v>846</v>
      </c>
    </row>
    <row r="710" spans="1:2" x14ac:dyDescent="0.2">
      <c r="A710" s="3" t="s">
        <v>133</v>
      </c>
      <c r="B710" s="3" t="s">
        <v>847</v>
      </c>
    </row>
    <row r="711" spans="1:2" x14ac:dyDescent="0.2">
      <c r="A711" s="3" t="s">
        <v>133</v>
      </c>
      <c r="B711" s="3" t="s">
        <v>848</v>
      </c>
    </row>
    <row r="712" spans="1:2" x14ac:dyDescent="0.2">
      <c r="A712" s="3" t="s">
        <v>133</v>
      </c>
      <c r="B712" s="3" t="s">
        <v>849</v>
      </c>
    </row>
    <row r="713" spans="1:2" x14ac:dyDescent="0.2">
      <c r="A713" s="3" t="s">
        <v>133</v>
      </c>
      <c r="B713" s="3" t="s">
        <v>850</v>
      </c>
    </row>
    <row r="714" spans="1:2" x14ac:dyDescent="0.2">
      <c r="A714" s="3" t="s">
        <v>133</v>
      </c>
      <c r="B714" s="3" t="s">
        <v>851</v>
      </c>
    </row>
    <row r="715" spans="1:2" x14ac:dyDescent="0.2">
      <c r="A715" s="3" t="s">
        <v>133</v>
      </c>
      <c r="B715" s="3" t="s">
        <v>852</v>
      </c>
    </row>
    <row r="716" spans="1:2" x14ac:dyDescent="0.2">
      <c r="A716" s="3" t="s">
        <v>133</v>
      </c>
      <c r="B716" s="3" t="s">
        <v>853</v>
      </c>
    </row>
    <row r="717" spans="1:2" x14ac:dyDescent="0.2">
      <c r="A717" s="3" t="s">
        <v>133</v>
      </c>
      <c r="B717" s="3" t="s">
        <v>854</v>
      </c>
    </row>
    <row r="718" spans="1:2" x14ac:dyDescent="0.2">
      <c r="A718" s="3" t="s">
        <v>133</v>
      </c>
      <c r="B718" s="3" t="s">
        <v>855</v>
      </c>
    </row>
    <row r="719" spans="1:2" x14ac:dyDescent="0.2">
      <c r="A719" s="3" t="s">
        <v>133</v>
      </c>
      <c r="B719" s="3" t="s">
        <v>856</v>
      </c>
    </row>
    <row r="720" spans="1:2" x14ac:dyDescent="0.2">
      <c r="A720" s="3" t="s">
        <v>133</v>
      </c>
      <c r="B720" s="3" t="s">
        <v>857</v>
      </c>
    </row>
    <row r="721" spans="1:2" x14ac:dyDescent="0.2">
      <c r="A721" s="3" t="s">
        <v>133</v>
      </c>
      <c r="B721" s="3" t="s">
        <v>858</v>
      </c>
    </row>
    <row r="722" spans="1:2" x14ac:dyDescent="0.2">
      <c r="A722" s="3" t="s">
        <v>133</v>
      </c>
      <c r="B722" s="3" t="s">
        <v>859</v>
      </c>
    </row>
    <row r="723" spans="1:2" x14ac:dyDescent="0.2">
      <c r="A723" s="3" t="s">
        <v>133</v>
      </c>
      <c r="B723" s="3" t="s">
        <v>860</v>
      </c>
    </row>
    <row r="724" spans="1:2" x14ac:dyDescent="0.2">
      <c r="A724" s="3" t="s">
        <v>133</v>
      </c>
      <c r="B724" s="3" t="s">
        <v>861</v>
      </c>
    </row>
    <row r="725" spans="1:2" x14ac:dyDescent="0.2">
      <c r="A725" s="3" t="s">
        <v>133</v>
      </c>
      <c r="B725" s="3" t="s">
        <v>862</v>
      </c>
    </row>
    <row r="726" spans="1:2" x14ac:dyDescent="0.2">
      <c r="A726" s="3" t="s">
        <v>133</v>
      </c>
      <c r="B726" s="3" t="s">
        <v>863</v>
      </c>
    </row>
    <row r="727" spans="1:2" x14ac:dyDescent="0.2">
      <c r="A727" s="3" t="s">
        <v>133</v>
      </c>
      <c r="B727" s="3" t="s">
        <v>864</v>
      </c>
    </row>
    <row r="728" spans="1:2" x14ac:dyDescent="0.2">
      <c r="A728" s="3" t="s">
        <v>133</v>
      </c>
      <c r="B728" s="3" t="s">
        <v>865</v>
      </c>
    </row>
    <row r="729" spans="1:2" x14ac:dyDescent="0.2">
      <c r="A729" s="3" t="s">
        <v>133</v>
      </c>
      <c r="B729" s="3" t="s">
        <v>866</v>
      </c>
    </row>
    <row r="730" spans="1:2" x14ac:dyDescent="0.2">
      <c r="A730" s="3" t="s">
        <v>133</v>
      </c>
      <c r="B730" s="3" t="s">
        <v>867</v>
      </c>
    </row>
    <row r="731" spans="1:2" x14ac:dyDescent="0.2">
      <c r="A731" s="3" t="s">
        <v>133</v>
      </c>
      <c r="B731" s="3" t="s">
        <v>868</v>
      </c>
    </row>
    <row r="732" spans="1:2" x14ac:dyDescent="0.2">
      <c r="A732" s="3" t="s">
        <v>133</v>
      </c>
      <c r="B732" s="3" t="s">
        <v>869</v>
      </c>
    </row>
    <row r="733" spans="1:2" x14ac:dyDescent="0.2">
      <c r="A733" s="3" t="s">
        <v>133</v>
      </c>
      <c r="B733" s="3" t="s">
        <v>870</v>
      </c>
    </row>
    <row r="734" spans="1:2" x14ac:dyDescent="0.2">
      <c r="A734" s="3" t="s">
        <v>133</v>
      </c>
      <c r="B734" s="3" t="s">
        <v>871</v>
      </c>
    </row>
    <row r="735" spans="1:2" x14ac:dyDescent="0.2">
      <c r="A735" s="3" t="s">
        <v>137</v>
      </c>
      <c r="B735" s="3" t="s">
        <v>872</v>
      </c>
    </row>
    <row r="736" spans="1:2" x14ac:dyDescent="0.2">
      <c r="A736" s="3" t="s">
        <v>137</v>
      </c>
      <c r="B736" s="3" t="s">
        <v>873</v>
      </c>
    </row>
    <row r="737" spans="1:2" x14ac:dyDescent="0.2">
      <c r="A737" s="3" t="s">
        <v>137</v>
      </c>
      <c r="B737" s="3" t="s">
        <v>874</v>
      </c>
    </row>
    <row r="738" spans="1:2" x14ac:dyDescent="0.2">
      <c r="A738" s="3" t="s">
        <v>137</v>
      </c>
      <c r="B738" s="3" t="s">
        <v>875</v>
      </c>
    </row>
    <row r="739" spans="1:2" x14ac:dyDescent="0.2">
      <c r="A739" s="3" t="s">
        <v>137</v>
      </c>
      <c r="B739" s="3" t="s">
        <v>876</v>
      </c>
    </row>
    <row r="740" spans="1:2" x14ac:dyDescent="0.2">
      <c r="A740" s="3" t="s">
        <v>137</v>
      </c>
      <c r="B740" s="3" t="s">
        <v>877</v>
      </c>
    </row>
    <row r="741" spans="1:2" x14ac:dyDescent="0.2">
      <c r="A741" s="3" t="s">
        <v>137</v>
      </c>
      <c r="B741" s="3" t="s">
        <v>878</v>
      </c>
    </row>
    <row r="742" spans="1:2" x14ac:dyDescent="0.2">
      <c r="A742" s="3" t="s">
        <v>137</v>
      </c>
      <c r="B742" s="3" t="s">
        <v>879</v>
      </c>
    </row>
    <row r="743" spans="1:2" x14ac:dyDescent="0.2">
      <c r="A743" s="3" t="s">
        <v>137</v>
      </c>
      <c r="B743" s="3" t="s">
        <v>880</v>
      </c>
    </row>
    <row r="744" spans="1:2" x14ac:dyDescent="0.2">
      <c r="A744" s="3" t="s">
        <v>137</v>
      </c>
      <c r="B744" s="3" t="s">
        <v>881</v>
      </c>
    </row>
    <row r="745" spans="1:2" x14ac:dyDescent="0.2">
      <c r="A745" s="3" t="s">
        <v>137</v>
      </c>
      <c r="B745" s="3" t="s">
        <v>882</v>
      </c>
    </row>
    <row r="746" spans="1:2" x14ac:dyDescent="0.2">
      <c r="A746" s="3" t="s">
        <v>137</v>
      </c>
      <c r="B746" s="3" t="s">
        <v>883</v>
      </c>
    </row>
    <row r="747" spans="1:2" x14ac:dyDescent="0.2">
      <c r="A747" s="3" t="s">
        <v>137</v>
      </c>
      <c r="B747" s="3" t="s">
        <v>884</v>
      </c>
    </row>
    <row r="748" spans="1:2" x14ac:dyDescent="0.2">
      <c r="A748" s="3" t="s">
        <v>137</v>
      </c>
      <c r="B748" s="3" t="s">
        <v>885</v>
      </c>
    </row>
    <row r="749" spans="1:2" x14ac:dyDescent="0.2">
      <c r="A749" s="3" t="s">
        <v>137</v>
      </c>
      <c r="B749" s="3" t="s">
        <v>886</v>
      </c>
    </row>
    <row r="750" spans="1:2" x14ac:dyDescent="0.2">
      <c r="A750" s="3" t="s">
        <v>137</v>
      </c>
      <c r="B750" s="3" t="s">
        <v>887</v>
      </c>
    </row>
    <row r="751" spans="1:2" x14ac:dyDescent="0.2">
      <c r="A751" s="3" t="s">
        <v>137</v>
      </c>
      <c r="B751" s="3" t="s">
        <v>888</v>
      </c>
    </row>
    <row r="752" spans="1:2" x14ac:dyDescent="0.2">
      <c r="A752" s="3" t="s">
        <v>137</v>
      </c>
      <c r="B752" s="3" t="s">
        <v>889</v>
      </c>
    </row>
    <row r="753" spans="1:2" x14ac:dyDescent="0.2">
      <c r="A753" s="3" t="s">
        <v>137</v>
      </c>
      <c r="B753" s="3" t="s">
        <v>890</v>
      </c>
    </row>
    <row r="754" spans="1:2" x14ac:dyDescent="0.2">
      <c r="A754" s="3" t="s">
        <v>137</v>
      </c>
      <c r="B754" s="3" t="s">
        <v>891</v>
      </c>
    </row>
    <row r="755" spans="1:2" x14ac:dyDescent="0.2">
      <c r="A755" s="3" t="s">
        <v>137</v>
      </c>
      <c r="B755" s="3" t="s">
        <v>892</v>
      </c>
    </row>
    <row r="756" spans="1:2" x14ac:dyDescent="0.2">
      <c r="A756" s="3" t="s">
        <v>137</v>
      </c>
      <c r="B756" s="3" t="s">
        <v>893</v>
      </c>
    </row>
    <row r="757" spans="1:2" x14ac:dyDescent="0.2">
      <c r="A757" s="3" t="s">
        <v>137</v>
      </c>
      <c r="B757" s="3" t="s">
        <v>894</v>
      </c>
    </row>
    <row r="758" spans="1:2" x14ac:dyDescent="0.2">
      <c r="A758" s="3" t="s">
        <v>137</v>
      </c>
      <c r="B758" s="3" t="s">
        <v>895</v>
      </c>
    </row>
    <row r="759" spans="1:2" x14ac:dyDescent="0.2">
      <c r="A759" s="3" t="s">
        <v>137</v>
      </c>
      <c r="B759" s="3" t="s">
        <v>896</v>
      </c>
    </row>
    <row r="760" spans="1:2" x14ac:dyDescent="0.2">
      <c r="A760" s="3" t="s">
        <v>137</v>
      </c>
      <c r="B760" s="3" t="s">
        <v>897</v>
      </c>
    </row>
    <row r="761" spans="1:2" x14ac:dyDescent="0.2">
      <c r="A761" s="3" t="s">
        <v>137</v>
      </c>
      <c r="B761" s="3" t="s">
        <v>898</v>
      </c>
    </row>
    <row r="762" spans="1:2" x14ac:dyDescent="0.2">
      <c r="A762" s="3" t="s">
        <v>137</v>
      </c>
      <c r="B762" s="3" t="s">
        <v>899</v>
      </c>
    </row>
    <row r="763" spans="1:2" x14ac:dyDescent="0.2">
      <c r="A763" s="3" t="s">
        <v>137</v>
      </c>
      <c r="B763" s="3" t="s">
        <v>900</v>
      </c>
    </row>
    <row r="764" spans="1:2" x14ac:dyDescent="0.2">
      <c r="A764" s="3" t="s">
        <v>137</v>
      </c>
      <c r="B764" s="3" t="s">
        <v>901</v>
      </c>
    </row>
    <row r="765" spans="1:2" x14ac:dyDescent="0.2">
      <c r="A765" s="3" t="s">
        <v>137</v>
      </c>
      <c r="B765" s="3" t="s">
        <v>902</v>
      </c>
    </row>
    <row r="766" spans="1:2" x14ac:dyDescent="0.2">
      <c r="A766" s="3" t="s">
        <v>137</v>
      </c>
      <c r="B766" s="3" t="s">
        <v>903</v>
      </c>
    </row>
    <row r="767" spans="1:2" x14ac:dyDescent="0.2">
      <c r="A767" s="3" t="s">
        <v>137</v>
      </c>
      <c r="B767" s="3" t="s">
        <v>333</v>
      </c>
    </row>
    <row r="768" spans="1:2" x14ac:dyDescent="0.2">
      <c r="A768" s="3" t="s">
        <v>137</v>
      </c>
      <c r="B768" s="3" t="s">
        <v>904</v>
      </c>
    </row>
    <row r="769" spans="1:2" x14ac:dyDescent="0.2">
      <c r="A769" s="3" t="s">
        <v>137</v>
      </c>
      <c r="B769" s="3" t="s">
        <v>905</v>
      </c>
    </row>
    <row r="770" spans="1:2" x14ac:dyDescent="0.2">
      <c r="A770" s="3" t="s">
        <v>137</v>
      </c>
      <c r="B770" s="3" t="s">
        <v>906</v>
      </c>
    </row>
    <row r="771" spans="1:2" x14ac:dyDescent="0.2">
      <c r="A771" s="3" t="s">
        <v>137</v>
      </c>
      <c r="B771" s="3" t="s">
        <v>907</v>
      </c>
    </row>
    <row r="772" spans="1:2" x14ac:dyDescent="0.2">
      <c r="A772" s="3" t="s">
        <v>137</v>
      </c>
      <c r="B772" s="3" t="s">
        <v>908</v>
      </c>
    </row>
    <row r="773" spans="1:2" x14ac:dyDescent="0.2">
      <c r="A773" s="3" t="s">
        <v>137</v>
      </c>
      <c r="B773" s="3" t="s">
        <v>623</v>
      </c>
    </row>
    <row r="774" spans="1:2" x14ac:dyDescent="0.2">
      <c r="A774" s="3" t="s">
        <v>137</v>
      </c>
      <c r="B774" s="3" t="s">
        <v>909</v>
      </c>
    </row>
    <row r="775" spans="1:2" x14ac:dyDescent="0.2">
      <c r="A775" s="3" t="s">
        <v>137</v>
      </c>
      <c r="B775" s="3" t="s">
        <v>910</v>
      </c>
    </row>
    <row r="776" spans="1:2" x14ac:dyDescent="0.2">
      <c r="A776" s="3" t="s">
        <v>137</v>
      </c>
      <c r="B776" s="3" t="s">
        <v>628</v>
      </c>
    </row>
    <row r="777" spans="1:2" x14ac:dyDescent="0.2">
      <c r="A777" s="3" t="s">
        <v>137</v>
      </c>
      <c r="B777" s="3" t="s">
        <v>911</v>
      </c>
    </row>
    <row r="778" spans="1:2" x14ac:dyDescent="0.2">
      <c r="A778" s="3" t="s">
        <v>137</v>
      </c>
      <c r="B778" s="3" t="s">
        <v>912</v>
      </c>
    </row>
    <row r="779" spans="1:2" x14ac:dyDescent="0.2">
      <c r="A779" s="3" t="s">
        <v>137</v>
      </c>
      <c r="B779" s="3" t="s">
        <v>913</v>
      </c>
    </row>
    <row r="780" spans="1:2" x14ac:dyDescent="0.2">
      <c r="A780" s="3" t="s">
        <v>137</v>
      </c>
      <c r="B780" s="3" t="s">
        <v>914</v>
      </c>
    </row>
    <row r="781" spans="1:2" x14ac:dyDescent="0.2">
      <c r="A781" s="3" t="s">
        <v>137</v>
      </c>
      <c r="B781" s="3" t="s">
        <v>915</v>
      </c>
    </row>
    <row r="782" spans="1:2" x14ac:dyDescent="0.2">
      <c r="A782" s="3" t="s">
        <v>137</v>
      </c>
      <c r="B782" s="3" t="s">
        <v>916</v>
      </c>
    </row>
    <row r="783" spans="1:2" x14ac:dyDescent="0.2">
      <c r="A783" s="3" t="s">
        <v>137</v>
      </c>
      <c r="B783" s="3" t="s">
        <v>917</v>
      </c>
    </row>
    <row r="784" spans="1:2" x14ac:dyDescent="0.2">
      <c r="A784" s="3" t="s">
        <v>140</v>
      </c>
      <c r="B784" s="3" t="s">
        <v>918</v>
      </c>
    </row>
    <row r="785" spans="1:2" x14ac:dyDescent="0.2">
      <c r="A785" s="3" t="s">
        <v>140</v>
      </c>
      <c r="B785" s="3" t="s">
        <v>919</v>
      </c>
    </row>
    <row r="786" spans="1:2" x14ac:dyDescent="0.2">
      <c r="A786" s="3" t="s">
        <v>140</v>
      </c>
      <c r="B786" s="3" t="s">
        <v>920</v>
      </c>
    </row>
    <row r="787" spans="1:2" x14ac:dyDescent="0.2">
      <c r="A787" s="3" t="s">
        <v>140</v>
      </c>
      <c r="B787" s="3" t="s">
        <v>921</v>
      </c>
    </row>
    <row r="788" spans="1:2" x14ac:dyDescent="0.2">
      <c r="A788" s="3" t="s">
        <v>140</v>
      </c>
      <c r="B788" s="3" t="s">
        <v>922</v>
      </c>
    </row>
    <row r="789" spans="1:2" x14ac:dyDescent="0.2">
      <c r="A789" s="3" t="s">
        <v>140</v>
      </c>
      <c r="B789" s="3" t="s">
        <v>923</v>
      </c>
    </row>
    <row r="790" spans="1:2" x14ac:dyDescent="0.2">
      <c r="A790" s="3" t="s">
        <v>140</v>
      </c>
      <c r="B790" s="3" t="s">
        <v>924</v>
      </c>
    </row>
    <row r="791" spans="1:2" x14ac:dyDescent="0.2">
      <c r="A791" s="3" t="s">
        <v>140</v>
      </c>
      <c r="B791" s="3" t="s">
        <v>925</v>
      </c>
    </row>
    <row r="792" spans="1:2" x14ac:dyDescent="0.2">
      <c r="A792" s="3" t="s">
        <v>140</v>
      </c>
      <c r="B792" s="3" t="s">
        <v>926</v>
      </c>
    </row>
    <row r="793" spans="1:2" x14ac:dyDescent="0.2">
      <c r="A793" s="3" t="s">
        <v>140</v>
      </c>
      <c r="B793" s="3" t="s">
        <v>927</v>
      </c>
    </row>
    <row r="794" spans="1:2" x14ac:dyDescent="0.2">
      <c r="A794" s="3" t="s">
        <v>140</v>
      </c>
      <c r="B794" s="3" t="s">
        <v>928</v>
      </c>
    </row>
    <row r="795" spans="1:2" x14ac:dyDescent="0.2">
      <c r="A795" s="3" t="s">
        <v>140</v>
      </c>
      <c r="B795" s="3" t="s">
        <v>929</v>
      </c>
    </row>
    <row r="796" spans="1:2" x14ac:dyDescent="0.2">
      <c r="A796" s="3" t="s">
        <v>140</v>
      </c>
      <c r="B796" s="3" t="s">
        <v>930</v>
      </c>
    </row>
    <row r="797" spans="1:2" x14ac:dyDescent="0.2">
      <c r="A797" s="3" t="s">
        <v>140</v>
      </c>
      <c r="B797" s="3" t="s">
        <v>931</v>
      </c>
    </row>
    <row r="798" spans="1:2" x14ac:dyDescent="0.2">
      <c r="A798" s="3" t="s">
        <v>140</v>
      </c>
      <c r="B798" s="3" t="s">
        <v>932</v>
      </c>
    </row>
    <row r="799" spans="1:2" x14ac:dyDescent="0.2">
      <c r="A799" s="3" t="s">
        <v>140</v>
      </c>
      <c r="B799" s="3" t="s">
        <v>933</v>
      </c>
    </row>
    <row r="800" spans="1:2" x14ac:dyDescent="0.2">
      <c r="A800" s="3" t="s">
        <v>140</v>
      </c>
      <c r="B800" s="3" t="s">
        <v>934</v>
      </c>
    </row>
    <row r="801" spans="1:2" x14ac:dyDescent="0.2">
      <c r="A801" s="3" t="s">
        <v>140</v>
      </c>
      <c r="B801" s="3" t="s">
        <v>935</v>
      </c>
    </row>
    <row r="802" spans="1:2" x14ac:dyDescent="0.2">
      <c r="A802" s="3" t="s">
        <v>140</v>
      </c>
      <c r="B802" s="3" t="s">
        <v>936</v>
      </c>
    </row>
    <row r="803" spans="1:2" x14ac:dyDescent="0.2">
      <c r="A803" s="3" t="s">
        <v>140</v>
      </c>
      <c r="B803" s="3" t="s">
        <v>937</v>
      </c>
    </row>
    <row r="804" spans="1:2" x14ac:dyDescent="0.2">
      <c r="A804" s="3" t="s">
        <v>140</v>
      </c>
      <c r="B804" s="3" t="s">
        <v>938</v>
      </c>
    </row>
    <row r="805" spans="1:2" x14ac:dyDescent="0.2">
      <c r="A805" s="3" t="s">
        <v>140</v>
      </c>
      <c r="B805" s="3" t="s">
        <v>939</v>
      </c>
    </row>
    <row r="806" spans="1:2" x14ac:dyDescent="0.2">
      <c r="A806" s="3" t="s">
        <v>140</v>
      </c>
      <c r="B806" s="3" t="s">
        <v>940</v>
      </c>
    </row>
    <row r="807" spans="1:2" x14ac:dyDescent="0.2">
      <c r="A807" s="3" t="s">
        <v>140</v>
      </c>
      <c r="B807" s="3" t="s">
        <v>941</v>
      </c>
    </row>
    <row r="808" spans="1:2" x14ac:dyDescent="0.2">
      <c r="A808" s="3" t="s">
        <v>140</v>
      </c>
      <c r="B808" s="3" t="s">
        <v>942</v>
      </c>
    </row>
    <row r="809" spans="1:2" x14ac:dyDescent="0.2">
      <c r="A809" s="3" t="s">
        <v>140</v>
      </c>
      <c r="B809" s="3" t="s">
        <v>943</v>
      </c>
    </row>
    <row r="810" spans="1:2" x14ac:dyDescent="0.2">
      <c r="A810" s="3" t="s">
        <v>140</v>
      </c>
      <c r="B810" s="3" t="s">
        <v>944</v>
      </c>
    </row>
    <row r="811" spans="1:2" x14ac:dyDescent="0.2">
      <c r="A811" s="3" t="s">
        <v>140</v>
      </c>
      <c r="B811" s="3" t="s">
        <v>945</v>
      </c>
    </row>
    <row r="812" spans="1:2" x14ac:dyDescent="0.2">
      <c r="A812" s="3" t="s">
        <v>140</v>
      </c>
      <c r="B812" s="3" t="s">
        <v>946</v>
      </c>
    </row>
    <row r="813" spans="1:2" x14ac:dyDescent="0.2">
      <c r="A813" s="3" t="s">
        <v>140</v>
      </c>
      <c r="B813" s="3" t="s">
        <v>947</v>
      </c>
    </row>
    <row r="814" spans="1:2" x14ac:dyDescent="0.2">
      <c r="A814" s="3" t="s">
        <v>140</v>
      </c>
      <c r="B814" s="3" t="s">
        <v>948</v>
      </c>
    </row>
    <row r="815" spans="1:2" x14ac:dyDescent="0.2">
      <c r="A815" s="3" t="s">
        <v>140</v>
      </c>
      <c r="B815" s="3" t="s">
        <v>949</v>
      </c>
    </row>
    <row r="816" spans="1:2" x14ac:dyDescent="0.2">
      <c r="A816" s="3" t="s">
        <v>140</v>
      </c>
      <c r="B816" s="3" t="s">
        <v>950</v>
      </c>
    </row>
    <row r="817" spans="1:2" x14ac:dyDescent="0.2">
      <c r="A817" s="3" t="s">
        <v>140</v>
      </c>
      <c r="B817" s="3" t="s">
        <v>951</v>
      </c>
    </row>
    <row r="818" spans="1:2" x14ac:dyDescent="0.2">
      <c r="A818" s="3" t="s">
        <v>140</v>
      </c>
      <c r="B818" s="3" t="s">
        <v>952</v>
      </c>
    </row>
    <row r="819" spans="1:2" x14ac:dyDescent="0.2">
      <c r="A819" s="3" t="s">
        <v>140</v>
      </c>
      <c r="B819" s="3" t="s">
        <v>953</v>
      </c>
    </row>
    <row r="820" spans="1:2" x14ac:dyDescent="0.2">
      <c r="A820" s="3" t="s">
        <v>140</v>
      </c>
      <c r="B820" s="3" t="s">
        <v>954</v>
      </c>
    </row>
    <row r="821" spans="1:2" x14ac:dyDescent="0.2">
      <c r="A821" s="3" t="s">
        <v>140</v>
      </c>
      <c r="B821" s="3" t="s">
        <v>771</v>
      </c>
    </row>
    <row r="822" spans="1:2" x14ac:dyDescent="0.2">
      <c r="A822" s="3" t="s">
        <v>140</v>
      </c>
      <c r="B822" s="3" t="s">
        <v>955</v>
      </c>
    </row>
    <row r="823" spans="1:2" x14ac:dyDescent="0.2">
      <c r="A823" s="3" t="s">
        <v>140</v>
      </c>
      <c r="B823" s="3" t="s">
        <v>956</v>
      </c>
    </row>
    <row r="824" spans="1:2" x14ac:dyDescent="0.2">
      <c r="A824" s="3" t="s">
        <v>140</v>
      </c>
      <c r="B824" s="3" t="s">
        <v>957</v>
      </c>
    </row>
    <row r="825" spans="1:2" x14ac:dyDescent="0.2">
      <c r="A825" s="3" t="s">
        <v>140</v>
      </c>
      <c r="B825" s="3" t="s">
        <v>958</v>
      </c>
    </row>
    <row r="826" spans="1:2" x14ac:dyDescent="0.2">
      <c r="A826" s="3" t="s">
        <v>140</v>
      </c>
      <c r="B826" s="3" t="s">
        <v>959</v>
      </c>
    </row>
    <row r="827" spans="1:2" x14ac:dyDescent="0.2">
      <c r="A827" s="3" t="s">
        <v>140</v>
      </c>
      <c r="B827" s="3" t="s">
        <v>960</v>
      </c>
    </row>
    <row r="828" spans="1:2" x14ac:dyDescent="0.2">
      <c r="A828" s="3" t="s">
        <v>140</v>
      </c>
      <c r="B828" s="3" t="s">
        <v>961</v>
      </c>
    </row>
    <row r="829" spans="1:2" x14ac:dyDescent="0.2">
      <c r="A829" s="3" t="s">
        <v>140</v>
      </c>
      <c r="B829" s="3" t="s">
        <v>962</v>
      </c>
    </row>
    <row r="830" spans="1:2" x14ac:dyDescent="0.2">
      <c r="A830" s="3" t="s">
        <v>140</v>
      </c>
      <c r="B830" s="3" t="s">
        <v>963</v>
      </c>
    </row>
    <row r="831" spans="1:2" x14ac:dyDescent="0.2">
      <c r="A831" s="3" t="s">
        <v>140</v>
      </c>
      <c r="B831" s="3" t="s">
        <v>297</v>
      </c>
    </row>
    <row r="832" spans="1:2" x14ac:dyDescent="0.2">
      <c r="A832" s="3" t="s">
        <v>140</v>
      </c>
      <c r="B832" s="3" t="s">
        <v>964</v>
      </c>
    </row>
    <row r="833" spans="1:2" x14ac:dyDescent="0.2">
      <c r="A833" s="3" t="s">
        <v>140</v>
      </c>
      <c r="B833" s="3" t="s">
        <v>965</v>
      </c>
    </row>
    <row r="834" spans="1:2" x14ac:dyDescent="0.2">
      <c r="A834" s="3" t="s">
        <v>140</v>
      </c>
      <c r="B834" s="3" t="s">
        <v>966</v>
      </c>
    </row>
    <row r="835" spans="1:2" x14ac:dyDescent="0.2">
      <c r="A835" s="3" t="s">
        <v>140</v>
      </c>
      <c r="B835" s="3" t="s">
        <v>967</v>
      </c>
    </row>
    <row r="836" spans="1:2" x14ac:dyDescent="0.2">
      <c r="A836" s="3" t="s">
        <v>140</v>
      </c>
      <c r="B836" s="3" t="s">
        <v>968</v>
      </c>
    </row>
    <row r="837" spans="1:2" x14ac:dyDescent="0.2">
      <c r="A837" s="3" t="s">
        <v>140</v>
      </c>
      <c r="B837" s="3" t="s">
        <v>969</v>
      </c>
    </row>
    <row r="838" spans="1:2" x14ac:dyDescent="0.2">
      <c r="A838" s="3" t="s">
        <v>140</v>
      </c>
      <c r="B838" s="3" t="s">
        <v>970</v>
      </c>
    </row>
    <row r="839" spans="1:2" x14ac:dyDescent="0.2">
      <c r="A839" s="3" t="s">
        <v>140</v>
      </c>
      <c r="B839" s="3" t="s">
        <v>971</v>
      </c>
    </row>
    <row r="840" spans="1:2" x14ac:dyDescent="0.2">
      <c r="A840" s="3" t="s">
        <v>140</v>
      </c>
      <c r="B840" s="3" t="s">
        <v>972</v>
      </c>
    </row>
    <row r="841" spans="1:2" x14ac:dyDescent="0.2">
      <c r="A841" s="3" t="s">
        <v>140</v>
      </c>
      <c r="B841" s="3" t="s">
        <v>973</v>
      </c>
    </row>
    <row r="842" spans="1:2" x14ac:dyDescent="0.2">
      <c r="A842" s="3" t="s">
        <v>140</v>
      </c>
      <c r="B842" s="3" t="s">
        <v>974</v>
      </c>
    </row>
    <row r="843" spans="1:2" x14ac:dyDescent="0.2">
      <c r="A843" s="3" t="s">
        <v>140</v>
      </c>
      <c r="B843" s="3" t="s">
        <v>575</v>
      </c>
    </row>
    <row r="844" spans="1:2" x14ac:dyDescent="0.2">
      <c r="A844" s="3" t="s">
        <v>140</v>
      </c>
      <c r="B844" s="3" t="s">
        <v>975</v>
      </c>
    </row>
    <row r="845" spans="1:2" x14ac:dyDescent="0.2">
      <c r="A845" s="3" t="s">
        <v>140</v>
      </c>
      <c r="B845" s="3" t="s">
        <v>976</v>
      </c>
    </row>
    <row r="846" spans="1:2" x14ac:dyDescent="0.2">
      <c r="A846" s="3" t="s">
        <v>140</v>
      </c>
      <c r="B846" s="3" t="s">
        <v>977</v>
      </c>
    </row>
    <row r="847" spans="1:2" x14ac:dyDescent="0.2">
      <c r="A847" s="3" t="s">
        <v>140</v>
      </c>
      <c r="B847" s="3" t="s">
        <v>978</v>
      </c>
    </row>
    <row r="848" spans="1:2" x14ac:dyDescent="0.2">
      <c r="A848" s="3" t="s">
        <v>140</v>
      </c>
      <c r="B848" s="3" t="s">
        <v>979</v>
      </c>
    </row>
    <row r="849" spans="1:2" x14ac:dyDescent="0.2">
      <c r="A849" s="3" t="s">
        <v>140</v>
      </c>
      <c r="B849" s="3" t="s">
        <v>980</v>
      </c>
    </row>
    <row r="850" spans="1:2" x14ac:dyDescent="0.2">
      <c r="A850" s="3" t="s">
        <v>140</v>
      </c>
      <c r="B850" s="3" t="s">
        <v>981</v>
      </c>
    </row>
    <row r="851" spans="1:2" x14ac:dyDescent="0.2">
      <c r="A851" s="3" t="s">
        <v>140</v>
      </c>
      <c r="B851" s="3" t="s">
        <v>982</v>
      </c>
    </row>
    <row r="852" spans="1:2" x14ac:dyDescent="0.2">
      <c r="A852" s="3" t="s">
        <v>140</v>
      </c>
      <c r="B852" s="3" t="s">
        <v>983</v>
      </c>
    </row>
    <row r="853" spans="1:2" x14ac:dyDescent="0.2">
      <c r="A853" s="3" t="s">
        <v>140</v>
      </c>
      <c r="B853" s="3" t="s">
        <v>984</v>
      </c>
    </row>
    <row r="854" spans="1:2" x14ac:dyDescent="0.2">
      <c r="A854" s="3" t="s">
        <v>140</v>
      </c>
      <c r="B854" s="3" t="s">
        <v>219</v>
      </c>
    </row>
    <row r="855" spans="1:2" x14ac:dyDescent="0.2">
      <c r="A855" s="3" t="s">
        <v>140</v>
      </c>
      <c r="B855" s="3" t="s">
        <v>985</v>
      </c>
    </row>
    <row r="856" spans="1:2" x14ac:dyDescent="0.2">
      <c r="A856" s="3" t="s">
        <v>140</v>
      </c>
      <c r="B856" s="3" t="s">
        <v>986</v>
      </c>
    </row>
    <row r="857" spans="1:2" x14ac:dyDescent="0.2">
      <c r="A857" s="3" t="s">
        <v>140</v>
      </c>
      <c r="B857" s="3" t="s">
        <v>987</v>
      </c>
    </row>
    <row r="858" spans="1:2" x14ac:dyDescent="0.2">
      <c r="A858" s="3" t="s">
        <v>140</v>
      </c>
      <c r="B858" s="3" t="s">
        <v>988</v>
      </c>
    </row>
    <row r="859" spans="1:2" x14ac:dyDescent="0.2">
      <c r="A859" s="3" t="s">
        <v>140</v>
      </c>
      <c r="B859" s="3" t="s">
        <v>989</v>
      </c>
    </row>
    <row r="860" spans="1:2" x14ac:dyDescent="0.2">
      <c r="A860" s="3" t="s">
        <v>140</v>
      </c>
      <c r="B860" s="3" t="s">
        <v>990</v>
      </c>
    </row>
    <row r="861" spans="1:2" x14ac:dyDescent="0.2">
      <c r="A861" s="3" t="s">
        <v>140</v>
      </c>
      <c r="B861" s="3" t="s">
        <v>991</v>
      </c>
    </row>
    <row r="862" spans="1:2" x14ac:dyDescent="0.2">
      <c r="A862" s="3" t="s">
        <v>140</v>
      </c>
      <c r="B862" s="3" t="s">
        <v>992</v>
      </c>
    </row>
    <row r="863" spans="1:2" x14ac:dyDescent="0.2">
      <c r="A863" s="3" t="s">
        <v>140</v>
      </c>
      <c r="B863" s="3" t="s">
        <v>993</v>
      </c>
    </row>
    <row r="864" spans="1:2" x14ac:dyDescent="0.2">
      <c r="A864" s="3" t="s">
        <v>140</v>
      </c>
      <c r="B864" s="3" t="s">
        <v>994</v>
      </c>
    </row>
    <row r="865" spans="1:2" x14ac:dyDescent="0.2">
      <c r="A865" s="3" t="s">
        <v>140</v>
      </c>
      <c r="B865" s="3" t="s">
        <v>995</v>
      </c>
    </row>
    <row r="866" spans="1:2" x14ac:dyDescent="0.2">
      <c r="A866" s="3" t="s">
        <v>140</v>
      </c>
      <c r="B866" s="3" t="s">
        <v>996</v>
      </c>
    </row>
    <row r="867" spans="1:2" x14ac:dyDescent="0.2">
      <c r="A867" s="3" t="s">
        <v>140</v>
      </c>
      <c r="B867" s="3" t="s">
        <v>997</v>
      </c>
    </row>
    <row r="868" spans="1:2" x14ac:dyDescent="0.2">
      <c r="A868" s="3" t="s">
        <v>140</v>
      </c>
      <c r="B868" s="3" t="s">
        <v>352</v>
      </c>
    </row>
    <row r="869" spans="1:2" x14ac:dyDescent="0.2">
      <c r="A869" s="3" t="s">
        <v>140</v>
      </c>
      <c r="B869" s="3" t="s">
        <v>998</v>
      </c>
    </row>
    <row r="870" spans="1:2" x14ac:dyDescent="0.2">
      <c r="A870" s="3" t="s">
        <v>140</v>
      </c>
      <c r="B870" s="3" t="s">
        <v>999</v>
      </c>
    </row>
    <row r="871" spans="1:2" x14ac:dyDescent="0.2">
      <c r="A871" s="3" t="s">
        <v>140</v>
      </c>
      <c r="B871" s="3" t="s">
        <v>1000</v>
      </c>
    </row>
    <row r="872" spans="1:2" x14ac:dyDescent="0.2">
      <c r="A872" s="3" t="s">
        <v>140</v>
      </c>
      <c r="B872" s="3" t="s">
        <v>1001</v>
      </c>
    </row>
    <row r="873" spans="1:2" x14ac:dyDescent="0.2">
      <c r="A873" s="3" t="s">
        <v>140</v>
      </c>
      <c r="B873" s="3" t="s">
        <v>1002</v>
      </c>
    </row>
    <row r="874" spans="1:2" x14ac:dyDescent="0.2">
      <c r="A874" s="3" t="s">
        <v>140</v>
      </c>
      <c r="B874" s="3" t="s">
        <v>1003</v>
      </c>
    </row>
    <row r="875" spans="1:2" x14ac:dyDescent="0.2">
      <c r="A875" s="3" t="s">
        <v>140</v>
      </c>
      <c r="B875" s="3" t="s">
        <v>1004</v>
      </c>
    </row>
    <row r="876" spans="1:2" x14ac:dyDescent="0.2">
      <c r="A876" s="3" t="s">
        <v>140</v>
      </c>
      <c r="B876" s="3" t="s">
        <v>1005</v>
      </c>
    </row>
    <row r="877" spans="1:2" x14ac:dyDescent="0.2">
      <c r="A877" s="3" t="s">
        <v>140</v>
      </c>
      <c r="B877" s="3" t="s">
        <v>1006</v>
      </c>
    </row>
    <row r="878" spans="1:2" x14ac:dyDescent="0.2">
      <c r="A878" s="3" t="s">
        <v>140</v>
      </c>
      <c r="B878" s="3" t="s">
        <v>1007</v>
      </c>
    </row>
    <row r="879" spans="1:2" x14ac:dyDescent="0.2">
      <c r="A879" s="3" t="s">
        <v>140</v>
      </c>
      <c r="B879" s="3" t="s">
        <v>1008</v>
      </c>
    </row>
    <row r="880" spans="1:2" x14ac:dyDescent="0.2">
      <c r="A880" s="3" t="s">
        <v>140</v>
      </c>
      <c r="B880" s="3" t="s">
        <v>1009</v>
      </c>
    </row>
    <row r="881" spans="1:2" x14ac:dyDescent="0.2">
      <c r="A881" s="3" t="s">
        <v>140</v>
      </c>
      <c r="B881" s="3" t="s">
        <v>1010</v>
      </c>
    </row>
    <row r="882" spans="1:2" x14ac:dyDescent="0.2">
      <c r="A882" s="3" t="s">
        <v>143</v>
      </c>
      <c r="B882" s="3" t="s">
        <v>1011</v>
      </c>
    </row>
    <row r="883" spans="1:2" x14ac:dyDescent="0.2">
      <c r="A883" s="3" t="s">
        <v>143</v>
      </c>
      <c r="B883" s="3" t="s">
        <v>1012</v>
      </c>
    </row>
    <row r="884" spans="1:2" x14ac:dyDescent="0.2">
      <c r="A884" s="3" t="s">
        <v>143</v>
      </c>
      <c r="B884" s="3" t="s">
        <v>1013</v>
      </c>
    </row>
    <row r="885" spans="1:2" x14ac:dyDescent="0.2">
      <c r="A885" s="3" t="s">
        <v>143</v>
      </c>
      <c r="B885" s="3" t="s">
        <v>1014</v>
      </c>
    </row>
    <row r="886" spans="1:2" x14ac:dyDescent="0.2">
      <c r="A886" s="3" t="s">
        <v>143</v>
      </c>
      <c r="B886" s="3" t="s">
        <v>1015</v>
      </c>
    </row>
    <row r="887" spans="1:2" x14ac:dyDescent="0.2">
      <c r="A887" s="3" t="s">
        <v>143</v>
      </c>
      <c r="B887" s="3" t="s">
        <v>1016</v>
      </c>
    </row>
    <row r="888" spans="1:2" x14ac:dyDescent="0.2">
      <c r="A888" s="3" t="s">
        <v>143</v>
      </c>
      <c r="B888" s="3" t="s">
        <v>1017</v>
      </c>
    </row>
    <row r="889" spans="1:2" x14ac:dyDescent="0.2">
      <c r="A889" s="3" t="s">
        <v>143</v>
      </c>
      <c r="B889" s="3" t="s">
        <v>1018</v>
      </c>
    </row>
    <row r="890" spans="1:2" x14ac:dyDescent="0.2">
      <c r="A890" s="3" t="s">
        <v>143</v>
      </c>
      <c r="B890" s="3" t="s">
        <v>1019</v>
      </c>
    </row>
    <row r="891" spans="1:2" x14ac:dyDescent="0.2">
      <c r="A891" s="3" t="s">
        <v>143</v>
      </c>
      <c r="B891" s="3" t="s">
        <v>1020</v>
      </c>
    </row>
    <row r="892" spans="1:2" x14ac:dyDescent="0.2">
      <c r="A892" s="3" t="s">
        <v>143</v>
      </c>
      <c r="B892" s="3" t="s">
        <v>1021</v>
      </c>
    </row>
    <row r="893" spans="1:2" x14ac:dyDescent="0.2">
      <c r="A893" s="3" t="s">
        <v>143</v>
      </c>
      <c r="B893" s="3" t="s">
        <v>1022</v>
      </c>
    </row>
    <row r="894" spans="1:2" x14ac:dyDescent="0.2">
      <c r="A894" s="3" t="s">
        <v>143</v>
      </c>
      <c r="B894" s="3" t="s">
        <v>1023</v>
      </c>
    </row>
    <row r="895" spans="1:2" x14ac:dyDescent="0.2">
      <c r="A895" s="3" t="s">
        <v>143</v>
      </c>
      <c r="B895" s="3" t="s">
        <v>1024</v>
      </c>
    </row>
    <row r="896" spans="1:2" x14ac:dyDescent="0.2">
      <c r="A896" s="3" t="s">
        <v>143</v>
      </c>
      <c r="B896" s="3" t="s">
        <v>1025</v>
      </c>
    </row>
    <row r="897" spans="1:2" x14ac:dyDescent="0.2">
      <c r="A897" s="3" t="s">
        <v>143</v>
      </c>
      <c r="B897" s="3" t="s">
        <v>1026</v>
      </c>
    </row>
    <row r="898" spans="1:2" x14ac:dyDescent="0.2">
      <c r="A898" s="3" t="s">
        <v>143</v>
      </c>
      <c r="B898" s="3" t="s">
        <v>1027</v>
      </c>
    </row>
    <row r="899" spans="1:2" x14ac:dyDescent="0.2">
      <c r="A899" s="3" t="s">
        <v>143</v>
      </c>
      <c r="B899" s="3" t="s">
        <v>1028</v>
      </c>
    </row>
    <row r="900" spans="1:2" x14ac:dyDescent="0.2">
      <c r="A900" s="3" t="s">
        <v>143</v>
      </c>
      <c r="B900" s="3" t="s">
        <v>1029</v>
      </c>
    </row>
    <row r="901" spans="1:2" x14ac:dyDescent="0.2">
      <c r="A901" s="3" t="s">
        <v>143</v>
      </c>
      <c r="B901" s="3" t="s">
        <v>1030</v>
      </c>
    </row>
    <row r="902" spans="1:2" x14ac:dyDescent="0.2">
      <c r="A902" s="3" t="s">
        <v>143</v>
      </c>
      <c r="B902" s="3" t="s">
        <v>1031</v>
      </c>
    </row>
    <row r="903" spans="1:2" x14ac:dyDescent="0.2">
      <c r="A903" s="3" t="s">
        <v>143</v>
      </c>
      <c r="B903" s="3" t="s">
        <v>1032</v>
      </c>
    </row>
    <row r="904" spans="1:2" x14ac:dyDescent="0.2">
      <c r="A904" s="3" t="s">
        <v>143</v>
      </c>
      <c r="B904" s="3" t="s">
        <v>1033</v>
      </c>
    </row>
    <row r="905" spans="1:2" x14ac:dyDescent="0.2">
      <c r="A905" s="3" t="s">
        <v>143</v>
      </c>
      <c r="B905" s="3" t="s">
        <v>1034</v>
      </c>
    </row>
    <row r="906" spans="1:2" x14ac:dyDescent="0.2">
      <c r="A906" s="3" t="s">
        <v>143</v>
      </c>
      <c r="B906" s="3" t="s">
        <v>1035</v>
      </c>
    </row>
    <row r="907" spans="1:2" x14ac:dyDescent="0.2">
      <c r="A907" s="3" t="s">
        <v>143</v>
      </c>
      <c r="B907" s="3" t="s">
        <v>1036</v>
      </c>
    </row>
    <row r="908" spans="1:2" x14ac:dyDescent="0.2">
      <c r="A908" s="3" t="s">
        <v>143</v>
      </c>
      <c r="B908" s="3" t="s">
        <v>1037</v>
      </c>
    </row>
    <row r="909" spans="1:2" x14ac:dyDescent="0.2">
      <c r="A909" s="3" t="s">
        <v>143</v>
      </c>
      <c r="B909" s="3" t="s">
        <v>1038</v>
      </c>
    </row>
    <row r="910" spans="1:2" x14ac:dyDescent="0.2">
      <c r="A910" s="3" t="s">
        <v>143</v>
      </c>
      <c r="B910" s="3" t="s">
        <v>1039</v>
      </c>
    </row>
    <row r="911" spans="1:2" x14ac:dyDescent="0.2">
      <c r="A911" s="3" t="s">
        <v>143</v>
      </c>
      <c r="B911" s="3" t="s">
        <v>1040</v>
      </c>
    </row>
    <row r="912" spans="1:2" x14ac:dyDescent="0.2">
      <c r="A912" s="3" t="s">
        <v>143</v>
      </c>
      <c r="B912" s="3" t="s">
        <v>1041</v>
      </c>
    </row>
    <row r="913" spans="1:2" x14ac:dyDescent="0.2">
      <c r="A913" s="3" t="s">
        <v>143</v>
      </c>
      <c r="B913" s="3" t="s">
        <v>1042</v>
      </c>
    </row>
    <row r="914" spans="1:2" x14ac:dyDescent="0.2">
      <c r="A914" s="3" t="s">
        <v>143</v>
      </c>
      <c r="B914" s="3" t="s">
        <v>1043</v>
      </c>
    </row>
    <row r="915" spans="1:2" x14ac:dyDescent="0.2">
      <c r="A915" s="3" t="s">
        <v>143</v>
      </c>
      <c r="B915" s="3" t="s">
        <v>1044</v>
      </c>
    </row>
    <row r="916" spans="1:2" x14ac:dyDescent="0.2">
      <c r="A916" s="3" t="s">
        <v>143</v>
      </c>
      <c r="B916" s="3" t="s">
        <v>1045</v>
      </c>
    </row>
    <row r="917" spans="1:2" x14ac:dyDescent="0.2">
      <c r="A917" s="3" t="s">
        <v>143</v>
      </c>
      <c r="B917" s="3" t="s">
        <v>1046</v>
      </c>
    </row>
    <row r="918" spans="1:2" x14ac:dyDescent="0.2">
      <c r="A918" s="3" t="s">
        <v>143</v>
      </c>
      <c r="B918" s="3" t="s">
        <v>1047</v>
      </c>
    </row>
    <row r="919" spans="1:2" x14ac:dyDescent="0.2">
      <c r="A919" s="3" t="s">
        <v>143</v>
      </c>
      <c r="B919" s="3" t="s">
        <v>1048</v>
      </c>
    </row>
    <row r="920" spans="1:2" x14ac:dyDescent="0.2">
      <c r="A920" s="3" t="s">
        <v>143</v>
      </c>
      <c r="B920" s="3" t="s">
        <v>1049</v>
      </c>
    </row>
    <row r="921" spans="1:2" x14ac:dyDescent="0.2">
      <c r="A921" s="3" t="s">
        <v>143</v>
      </c>
      <c r="B921" s="3" t="s">
        <v>1050</v>
      </c>
    </row>
    <row r="922" spans="1:2" x14ac:dyDescent="0.2">
      <c r="A922" s="3" t="s">
        <v>143</v>
      </c>
      <c r="B922" s="3" t="s">
        <v>1051</v>
      </c>
    </row>
    <row r="923" spans="1:2" x14ac:dyDescent="0.2">
      <c r="A923" s="3" t="s">
        <v>143</v>
      </c>
      <c r="B923" s="3" t="s">
        <v>1052</v>
      </c>
    </row>
    <row r="924" spans="1:2" x14ac:dyDescent="0.2">
      <c r="A924" s="3" t="s">
        <v>143</v>
      </c>
      <c r="B924" s="3" t="s">
        <v>1053</v>
      </c>
    </row>
    <row r="925" spans="1:2" x14ac:dyDescent="0.2">
      <c r="A925" s="3" t="s">
        <v>143</v>
      </c>
      <c r="B925" s="3" t="s">
        <v>1054</v>
      </c>
    </row>
    <row r="926" spans="1:2" x14ac:dyDescent="0.2">
      <c r="A926" s="3" t="s">
        <v>143</v>
      </c>
      <c r="B926" s="3" t="s">
        <v>1055</v>
      </c>
    </row>
    <row r="927" spans="1:2" x14ac:dyDescent="0.2">
      <c r="A927" s="3" t="s">
        <v>143</v>
      </c>
      <c r="B927" s="3" t="s">
        <v>1056</v>
      </c>
    </row>
    <row r="928" spans="1:2" x14ac:dyDescent="0.2">
      <c r="A928" s="3" t="s">
        <v>143</v>
      </c>
      <c r="B928" s="3" t="s">
        <v>1057</v>
      </c>
    </row>
    <row r="929" spans="1:2" x14ac:dyDescent="0.2">
      <c r="A929" s="3" t="s">
        <v>143</v>
      </c>
      <c r="B929" s="3" t="s">
        <v>1058</v>
      </c>
    </row>
    <row r="930" spans="1:2" x14ac:dyDescent="0.2">
      <c r="A930" s="3" t="s">
        <v>143</v>
      </c>
      <c r="B930" s="3" t="s">
        <v>1059</v>
      </c>
    </row>
    <row r="931" spans="1:2" x14ac:dyDescent="0.2">
      <c r="A931" s="3" t="s">
        <v>143</v>
      </c>
      <c r="B931" s="3" t="s">
        <v>1060</v>
      </c>
    </row>
    <row r="932" spans="1:2" x14ac:dyDescent="0.2">
      <c r="A932" s="3" t="s">
        <v>143</v>
      </c>
      <c r="B932" s="3" t="s">
        <v>1061</v>
      </c>
    </row>
    <row r="933" spans="1:2" x14ac:dyDescent="0.2">
      <c r="A933" s="3" t="s">
        <v>143</v>
      </c>
      <c r="B933" s="3" t="s">
        <v>1062</v>
      </c>
    </row>
    <row r="934" spans="1:2" x14ac:dyDescent="0.2">
      <c r="A934" s="3" t="s">
        <v>143</v>
      </c>
      <c r="B934" s="3" t="s">
        <v>1063</v>
      </c>
    </row>
    <row r="935" spans="1:2" x14ac:dyDescent="0.2">
      <c r="A935" s="3" t="s">
        <v>143</v>
      </c>
      <c r="B935" s="3" t="s">
        <v>1064</v>
      </c>
    </row>
    <row r="936" spans="1:2" x14ac:dyDescent="0.2">
      <c r="A936" s="3" t="s">
        <v>143</v>
      </c>
      <c r="B936" s="3" t="s">
        <v>1065</v>
      </c>
    </row>
    <row r="937" spans="1:2" x14ac:dyDescent="0.2">
      <c r="A937" s="3" t="s">
        <v>143</v>
      </c>
      <c r="B937" s="3" t="s">
        <v>589</v>
      </c>
    </row>
    <row r="938" spans="1:2" x14ac:dyDescent="0.2">
      <c r="A938" s="3" t="s">
        <v>143</v>
      </c>
      <c r="B938" s="3" t="s">
        <v>1066</v>
      </c>
    </row>
    <row r="939" spans="1:2" x14ac:dyDescent="0.2">
      <c r="A939" s="3" t="s">
        <v>143</v>
      </c>
      <c r="B939" s="3" t="s">
        <v>1067</v>
      </c>
    </row>
    <row r="940" spans="1:2" x14ac:dyDescent="0.2">
      <c r="A940" s="3" t="s">
        <v>143</v>
      </c>
      <c r="B940" s="3" t="s">
        <v>1068</v>
      </c>
    </row>
    <row r="941" spans="1:2" x14ac:dyDescent="0.2">
      <c r="A941" s="3" t="s">
        <v>143</v>
      </c>
      <c r="B941" s="3" t="s">
        <v>604</v>
      </c>
    </row>
    <row r="942" spans="1:2" x14ac:dyDescent="0.2">
      <c r="A942" s="3" t="s">
        <v>143</v>
      </c>
      <c r="B942" s="3" t="s">
        <v>1069</v>
      </c>
    </row>
    <row r="943" spans="1:2" x14ac:dyDescent="0.2">
      <c r="A943" s="3" t="s">
        <v>143</v>
      </c>
      <c r="B943" s="3" t="s">
        <v>1070</v>
      </c>
    </row>
    <row r="944" spans="1:2" x14ac:dyDescent="0.2">
      <c r="A944" s="3" t="s">
        <v>143</v>
      </c>
      <c r="B944" s="3" t="s">
        <v>1071</v>
      </c>
    </row>
    <row r="945" spans="1:2" x14ac:dyDescent="0.2">
      <c r="A945" s="3" t="s">
        <v>143</v>
      </c>
      <c r="B945" s="3" t="s">
        <v>1072</v>
      </c>
    </row>
    <row r="946" spans="1:2" x14ac:dyDescent="0.2">
      <c r="A946" s="3" t="s">
        <v>143</v>
      </c>
      <c r="B946" s="3" t="s">
        <v>1073</v>
      </c>
    </row>
    <row r="947" spans="1:2" x14ac:dyDescent="0.2">
      <c r="A947" s="3" t="s">
        <v>143</v>
      </c>
      <c r="B947" s="3" t="s">
        <v>1074</v>
      </c>
    </row>
    <row r="948" spans="1:2" x14ac:dyDescent="0.2">
      <c r="A948" s="3" t="s">
        <v>143</v>
      </c>
      <c r="B948" s="3" t="s">
        <v>1075</v>
      </c>
    </row>
    <row r="949" spans="1:2" x14ac:dyDescent="0.2">
      <c r="A949" s="3" t="s">
        <v>143</v>
      </c>
      <c r="B949" s="3" t="s">
        <v>709</v>
      </c>
    </row>
    <row r="950" spans="1:2" x14ac:dyDescent="0.2">
      <c r="A950" s="3" t="s">
        <v>143</v>
      </c>
      <c r="B950" s="3" t="s">
        <v>1076</v>
      </c>
    </row>
    <row r="951" spans="1:2" x14ac:dyDescent="0.2">
      <c r="A951" s="3" t="s">
        <v>143</v>
      </c>
      <c r="B951" s="3" t="s">
        <v>1077</v>
      </c>
    </row>
    <row r="952" spans="1:2" x14ac:dyDescent="0.2">
      <c r="A952" s="3" t="s">
        <v>143</v>
      </c>
      <c r="B952" s="3" t="s">
        <v>1078</v>
      </c>
    </row>
    <row r="953" spans="1:2" x14ac:dyDescent="0.2">
      <c r="A953" s="3" t="s">
        <v>143</v>
      </c>
      <c r="B953" s="3" t="s">
        <v>1079</v>
      </c>
    </row>
    <row r="954" spans="1:2" x14ac:dyDescent="0.2">
      <c r="A954" s="3" t="s">
        <v>143</v>
      </c>
      <c r="B954" s="3" t="s">
        <v>1080</v>
      </c>
    </row>
    <row r="955" spans="1:2" x14ac:dyDescent="0.2">
      <c r="A955" s="3" t="s">
        <v>143</v>
      </c>
      <c r="B955" s="3" t="s">
        <v>1081</v>
      </c>
    </row>
    <row r="956" spans="1:2" x14ac:dyDescent="0.2">
      <c r="A956" s="3" t="s">
        <v>143</v>
      </c>
      <c r="B956" s="3" t="s">
        <v>1082</v>
      </c>
    </row>
    <row r="957" spans="1:2" x14ac:dyDescent="0.2">
      <c r="A957" s="3" t="s">
        <v>143</v>
      </c>
      <c r="B957" s="3" t="s">
        <v>1083</v>
      </c>
    </row>
    <row r="958" spans="1:2" x14ac:dyDescent="0.2">
      <c r="A958" s="3" t="s">
        <v>143</v>
      </c>
      <c r="B958" s="3" t="s">
        <v>1084</v>
      </c>
    </row>
    <row r="959" spans="1:2" x14ac:dyDescent="0.2">
      <c r="A959" s="3" t="s">
        <v>143</v>
      </c>
      <c r="B959" s="3" t="s">
        <v>1085</v>
      </c>
    </row>
    <row r="960" spans="1:2" x14ac:dyDescent="0.2">
      <c r="A960" s="3" t="s">
        <v>143</v>
      </c>
      <c r="B960" s="3" t="s">
        <v>1086</v>
      </c>
    </row>
    <row r="961" spans="1:2" x14ac:dyDescent="0.2">
      <c r="A961" s="3" t="s">
        <v>143</v>
      </c>
      <c r="B961" s="3" t="s">
        <v>1087</v>
      </c>
    </row>
    <row r="962" spans="1:2" x14ac:dyDescent="0.2">
      <c r="A962" s="3" t="s">
        <v>143</v>
      </c>
      <c r="B962" s="3" t="s">
        <v>1088</v>
      </c>
    </row>
    <row r="963" spans="1:2" x14ac:dyDescent="0.2">
      <c r="A963" s="3" t="s">
        <v>146</v>
      </c>
      <c r="B963" s="3" t="s">
        <v>1089</v>
      </c>
    </row>
    <row r="964" spans="1:2" x14ac:dyDescent="0.2">
      <c r="A964" s="3" t="s">
        <v>146</v>
      </c>
      <c r="B964" s="3" t="s">
        <v>1090</v>
      </c>
    </row>
    <row r="965" spans="1:2" x14ac:dyDescent="0.2">
      <c r="A965" s="3" t="s">
        <v>146</v>
      </c>
      <c r="B965" s="3" t="s">
        <v>1091</v>
      </c>
    </row>
    <row r="966" spans="1:2" x14ac:dyDescent="0.2">
      <c r="A966" s="3" t="s">
        <v>146</v>
      </c>
      <c r="B966" s="3" t="s">
        <v>1092</v>
      </c>
    </row>
    <row r="967" spans="1:2" x14ac:dyDescent="0.2">
      <c r="A967" s="3" t="s">
        <v>146</v>
      </c>
      <c r="B967" s="3" t="s">
        <v>1093</v>
      </c>
    </row>
    <row r="968" spans="1:2" x14ac:dyDescent="0.2">
      <c r="A968" s="3" t="s">
        <v>146</v>
      </c>
      <c r="B968" s="3" t="s">
        <v>1094</v>
      </c>
    </row>
    <row r="969" spans="1:2" x14ac:dyDescent="0.2">
      <c r="A969" s="3" t="s">
        <v>146</v>
      </c>
      <c r="B969" s="3" t="s">
        <v>1095</v>
      </c>
    </row>
    <row r="970" spans="1:2" x14ac:dyDescent="0.2">
      <c r="A970" s="3" t="s">
        <v>146</v>
      </c>
      <c r="B970" s="3" t="s">
        <v>1096</v>
      </c>
    </row>
    <row r="971" spans="1:2" x14ac:dyDescent="0.2">
      <c r="A971" s="3" t="s">
        <v>146</v>
      </c>
      <c r="B971" s="3" t="s">
        <v>1097</v>
      </c>
    </row>
    <row r="972" spans="1:2" x14ac:dyDescent="0.2">
      <c r="A972" s="3" t="s">
        <v>146</v>
      </c>
      <c r="B972" s="3" t="s">
        <v>1098</v>
      </c>
    </row>
    <row r="973" spans="1:2" x14ac:dyDescent="0.2">
      <c r="A973" s="3" t="s">
        <v>146</v>
      </c>
      <c r="B973" s="3" t="s">
        <v>1099</v>
      </c>
    </row>
    <row r="974" spans="1:2" x14ac:dyDescent="0.2">
      <c r="A974" s="3" t="s">
        <v>146</v>
      </c>
      <c r="B974" s="3" t="s">
        <v>1100</v>
      </c>
    </row>
    <row r="975" spans="1:2" x14ac:dyDescent="0.2">
      <c r="A975" s="3" t="s">
        <v>146</v>
      </c>
      <c r="B975" s="3" t="s">
        <v>1101</v>
      </c>
    </row>
    <row r="976" spans="1:2" x14ac:dyDescent="0.2">
      <c r="A976" s="3" t="s">
        <v>146</v>
      </c>
      <c r="B976" s="3" t="s">
        <v>1102</v>
      </c>
    </row>
    <row r="977" spans="1:2" x14ac:dyDescent="0.2">
      <c r="A977" s="3" t="s">
        <v>146</v>
      </c>
      <c r="B977" s="3" t="s">
        <v>1103</v>
      </c>
    </row>
    <row r="978" spans="1:2" x14ac:dyDescent="0.2">
      <c r="A978" s="3" t="s">
        <v>146</v>
      </c>
      <c r="B978" s="3" t="s">
        <v>1104</v>
      </c>
    </row>
    <row r="979" spans="1:2" x14ac:dyDescent="0.2">
      <c r="A979" s="3" t="s">
        <v>146</v>
      </c>
      <c r="B979" s="3" t="s">
        <v>1105</v>
      </c>
    </row>
    <row r="980" spans="1:2" x14ac:dyDescent="0.2">
      <c r="A980" s="3" t="s">
        <v>146</v>
      </c>
      <c r="B980" s="3" t="s">
        <v>1106</v>
      </c>
    </row>
    <row r="981" spans="1:2" x14ac:dyDescent="0.2">
      <c r="A981" s="3" t="s">
        <v>146</v>
      </c>
      <c r="B981" s="3" t="s">
        <v>1107</v>
      </c>
    </row>
    <row r="982" spans="1:2" x14ac:dyDescent="0.2">
      <c r="A982" s="3" t="s">
        <v>146</v>
      </c>
      <c r="B982" s="3" t="s">
        <v>1108</v>
      </c>
    </row>
    <row r="983" spans="1:2" x14ac:dyDescent="0.2">
      <c r="A983" s="3" t="s">
        <v>146</v>
      </c>
      <c r="B983" s="3" t="s">
        <v>1109</v>
      </c>
    </row>
    <row r="984" spans="1:2" x14ac:dyDescent="0.2">
      <c r="A984" s="3" t="s">
        <v>146</v>
      </c>
      <c r="B984" s="3" t="s">
        <v>1110</v>
      </c>
    </row>
    <row r="985" spans="1:2" x14ac:dyDescent="0.2">
      <c r="A985" s="3" t="s">
        <v>146</v>
      </c>
      <c r="B985" s="3" t="s">
        <v>1111</v>
      </c>
    </row>
    <row r="986" spans="1:2" x14ac:dyDescent="0.2">
      <c r="A986" s="3" t="s">
        <v>146</v>
      </c>
      <c r="B986" s="3" t="s">
        <v>1112</v>
      </c>
    </row>
    <row r="987" spans="1:2" x14ac:dyDescent="0.2">
      <c r="A987" s="3" t="s">
        <v>146</v>
      </c>
      <c r="B987" s="3" t="s">
        <v>1113</v>
      </c>
    </row>
    <row r="988" spans="1:2" x14ac:dyDescent="0.2">
      <c r="A988" s="3" t="s">
        <v>146</v>
      </c>
      <c r="B988" s="3" t="s">
        <v>1114</v>
      </c>
    </row>
    <row r="989" spans="1:2" x14ac:dyDescent="0.2">
      <c r="A989" s="3" t="s">
        <v>146</v>
      </c>
      <c r="B989" s="3" t="s">
        <v>1115</v>
      </c>
    </row>
    <row r="990" spans="1:2" x14ac:dyDescent="0.2">
      <c r="A990" s="3" t="s">
        <v>146</v>
      </c>
      <c r="B990" s="3" t="s">
        <v>1116</v>
      </c>
    </row>
    <row r="991" spans="1:2" x14ac:dyDescent="0.2">
      <c r="A991" s="3" t="s">
        <v>146</v>
      </c>
      <c r="B991" s="3" t="s">
        <v>1117</v>
      </c>
    </row>
    <row r="992" spans="1:2" x14ac:dyDescent="0.2">
      <c r="A992" s="3" t="s">
        <v>146</v>
      </c>
      <c r="B992" s="3" t="s">
        <v>1118</v>
      </c>
    </row>
    <row r="993" spans="1:2" x14ac:dyDescent="0.2">
      <c r="A993" s="3" t="s">
        <v>146</v>
      </c>
      <c r="B993" s="3" t="s">
        <v>1119</v>
      </c>
    </row>
    <row r="994" spans="1:2" x14ac:dyDescent="0.2">
      <c r="A994" s="3" t="s">
        <v>146</v>
      </c>
      <c r="B994" s="3" t="s">
        <v>1120</v>
      </c>
    </row>
    <row r="995" spans="1:2" x14ac:dyDescent="0.2">
      <c r="A995" s="3" t="s">
        <v>146</v>
      </c>
      <c r="B995" s="3" t="s">
        <v>1121</v>
      </c>
    </row>
    <row r="996" spans="1:2" x14ac:dyDescent="0.2">
      <c r="A996" s="3" t="s">
        <v>146</v>
      </c>
      <c r="B996" s="3" t="s">
        <v>1122</v>
      </c>
    </row>
    <row r="997" spans="1:2" x14ac:dyDescent="0.2">
      <c r="A997" s="3" t="s">
        <v>146</v>
      </c>
      <c r="B997" s="3" t="s">
        <v>1123</v>
      </c>
    </row>
    <row r="998" spans="1:2" x14ac:dyDescent="0.2">
      <c r="A998" s="3" t="s">
        <v>146</v>
      </c>
      <c r="B998" s="3" t="s">
        <v>1124</v>
      </c>
    </row>
    <row r="999" spans="1:2" x14ac:dyDescent="0.2">
      <c r="A999" s="3" t="s">
        <v>146</v>
      </c>
      <c r="B999" s="3" t="s">
        <v>1125</v>
      </c>
    </row>
    <row r="1000" spans="1:2" x14ac:dyDescent="0.2">
      <c r="A1000" s="3" t="s">
        <v>146</v>
      </c>
      <c r="B1000" s="3" t="s">
        <v>1126</v>
      </c>
    </row>
    <row r="1001" spans="1:2" x14ac:dyDescent="0.2">
      <c r="A1001" s="3" t="s">
        <v>146</v>
      </c>
      <c r="B1001" s="3" t="s">
        <v>1127</v>
      </c>
    </row>
    <row r="1002" spans="1:2" x14ac:dyDescent="0.2">
      <c r="A1002" s="3" t="s">
        <v>146</v>
      </c>
      <c r="B1002" s="3" t="s">
        <v>455</v>
      </c>
    </row>
    <row r="1003" spans="1:2" x14ac:dyDescent="0.2">
      <c r="A1003" s="3" t="s">
        <v>146</v>
      </c>
      <c r="B1003" s="3" t="s">
        <v>1128</v>
      </c>
    </row>
    <row r="1004" spans="1:2" x14ac:dyDescent="0.2">
      <c r="A1004" s="3" t="s">
        <v>146</v>
      </c>
      <c r="B1004" s="3" t="s">
        <v>1129</v>
      </c>
    </row>
    <row r="1005" spans="1:2" x14ac:dyDescent="0.2">
      <c r="A1005" s="3" t="s">
        <v>146</v>
      </c>
      <c r="B1005" s="3" t="s">
        <v>1130</v>
      </c>
    </row>
    <row r="1006" spans="1:2" x14ac:dyDescent="0.2">
      <c r="A1006" s="3" t="s">
        <v>146</v>
      </c>
      <c r="B1006" s="3" t="s">
        <v>1131</v>
      </c>
    </row>
    <row r="1007" spans="1:2" x14ac:dyDescent="0.2">
      <c r="A1007" s="3" t="s">
        <v>146</v>
      </c>
      <c r="B1007" s="3" t="s">
        <v>1132</v>
      </c>
    </row>
    <row r="1008" spans="1:2" x14ac:dyDescent="0.2">
      <c r="A1008" s="3" t="s">
        <v>146</v>
      </c>
      <c r="B1008" s="3" t="s">
        <v>1133</v>
      </c>
    </row>
    <row r="1009" spans="1:2" x14ac:dyDescent="0.2">
      <c r="A1009" s="3" t="s">
        <v>146</v>
      </c>
      <c r="B1009" s="3" t="s">
        <v>1134</v>
      </c>
    </row>
    <row r="1010" spans="1:2" x14ac:dyDescent="0.2">
      <c r="A1010" s="3" t="s">
        <v>146</v>
      </c>
      <c r="B1010" s="3" t="s">
        <v>1135</v>
      </c>
    </row>
    <row r="1011" spans="1:2" x14ac:dyDescent="0.2">
      <c r="A1011" s="3" t="s">
        <v>146</v>
      </c>
      <c r="B1011" s="3" t="s">
        <v>1136</v>
      </c>
    </row>
    <row r="1012" spans="1:2" x14ac:dyDescent="0.2">
      <c r="A1012" s="3" t="s">
        <v>146</v>
      </c>
      <c r="B1012" s="3" t="s">
        <v>1137</v>
      </c>
    </row>
    <row r="1013" spans="1:2" x14ac:dyDescent="0.2">
      <c r="A1013" s="3" t="s">
        <v>146</v>
      </c>
      <c r="B1013" s="3" t="s">
        <v>1138</v>
      </c>
    </row>
    <row r="1014" spans="1:2" x14ac:dyDescent="0.2">
      <c r="A1014" s="3" t="s">
        <v>146</v>
      </c>
      <c r="B1014" s="3" t="s">
        <v>1139</v>
      </c>
    </row>
    <row r="1015" spans="1:2" x14ac:dyDescent="0.2">
      <c r="A1015" s="3" t="s">
        <v>146</v>
      </c>
      <c r="B1015" s="3" t="s">
        <v>1140</v>
      </c>
    </row>
    <row r="1016" spans="1:2" x14ac:dyDescent="0.2">
      <c r="A1016" s="3" t="s">
        <v>146</v>
      </c>
      <c r="B1016" s="3" t="s">
        <v>1141</v>
      </c>
    </row>
    <row r="1017" spans="1:2" x14ac:dyDescent="0.2">
      <c r="A1017" s="3" t="s">
        <v>146</v>
      </c>
      <c r="B1017" s="3" t="s">
        <v>1142</v>
      </c>
    </row>
    <row r="1018" spans="1:2" x14ac:dyDescent="0.2">
      <c r="A1018" s="3" t="s">
        <v>146</v>
      </c>
      <c r="B1018" s="3" t="s">
        <v>299</v>
      </c>
    </row>
    <row r="1019" spans="1:2" x14ac:dyDescent="0.2">
      <c r="A1019" s="3" t="s">
        <v>146</v>
      </c>
      <c r="B1019" s="3" t="s">
        <v>1143</v>
      </c>
    </row>
    <row r="1020" spans="1:2" x14ac:dyDescent="0.2">
      <c r="A1020" s="3" t="s">
        <v>146</v>
      </c>
      <c r="B1020" s="3" t="s">
        <v>1144</v>
      </c>
    </row>
    <row r="1021" spans="1:2" x14ac:dyDescent="0.2">
      <c r="A1021" s="3" t="s">
        <v>146</v>
      </c>
      <c r="B1021" s="3" t="s">
        <v>1145</v>
      </c>
    </row>
    <row r="1022" spans="1:2" x14ac:dyDescent="0.2">
      <c r="A1022" s="3" t="s">
        <v>146</v>
      </c>
      <c r="B1022" s="3" t="s">
        <v>1146</v>
      </c>
    </row>
    <row r="1023" spans="1:2" x14ac:dyDescent="0.2">
      <c r="A1023" s="3" t="s">
        <v>146</v>
      </c>
      <c r="B1023" s="3" t="s">
        <v>1147</v>
      </c>
    </row>
    <row r="1024" spans="1:2" x14ac:dyDescent="0.2">
      <c r="A1024" s="3" t="s">
        <v>146</v>
      </c>
      <c r="B1024" s="3" t="s">
        <v>1148</v>
      </c>
    </row>
    <row r="1025" spans="1:2" x14ac:dyDescent="0.2">
      <c r="A1025" s="3" t="s">
        <v>146</v>
      </c>
      <c r="B1025" s="3" t="s">
        <v>1149</v>
      </c>
    </row>
    <row r="1026" spans="1:2" x14ac:dyDescent="0.2">
      <c r="A1026" s="3" t="s">
        <v>146</v>
      </c>
      <c r="B1026" s="3" t="s">
        <v>1150</v>
      </c>
    </row>
    <row r="1027" spans="1:2" x14ac:dyDescent="0.2">
      <c r="A1027" s="3" t="s">
        <v>146</v>
      </c>
      <c r="B1027" s="3" t="s">
        <v>1151</v>
      </c>
    </row>
    <row r="1028" spans="1:2" x14ac:dyDescent="0.2">
      <c r="A1028" s="3" t="s">
        <v>146</v>
      </c>
      <c r="B1028" s="3" t="s">
        <v>1152</v>
      </c>
    </row>
    <row r="1029" spans="1:2" x14ac:dyDescent="0.2">
      <c r="A1029" s="3" t="s">
        <v>146</v>
      </c>
      <c r="B1029" s="3" t="s">
        <v>1153</v>
      </c>
    </row>
    <row r="1030" spans="1:2" x14ac:dyDescent="0.2">
      <c r="A1030" s="3" t="s">
        <v>146</v>
      </c>
      <c r="B1030" s="3" t="s">
        <v>1154</v>
      </c>
    </row>
    <row r="1031" spans="1:2" x14ac:dyDescent="0.2">
      <c r="A1031" s="3" t="s">
        <v>146</v>
      </c>
      <c r="B1031" s="3" t="s">
        <v>1155</v>
      </c>
    </row>
    <row r="1032" spans="1:2" x14ac:dyDescent="0.2">
      <c r="A1032" s="3" t="s">
        <v>146</v>
      </c>
      <c r="B1032" s="3" t="s">
        <v>1156</v>
      </c>
    </row>
    <row r="1033" spans="1:2" x14ac:dyDescent="0.2">
      <c r="A1033" s="3" t="s">
        <v>146</v>
      </c>
      <c r="B1033" s="3" t="s">
        <v>1157</v>
      </c>
    </row>
    <row r="1034" spans="1:2" x14ac:dyDescent="0.2">
      <c r="A1034" s="3" t="s">
        <v>146</v>
      </c>
      <c r="B1034" s="3" t="s">
        <v>1158</v>
      </c>
    </row>
    <row r="1035" spans="1:2" x14ac:dyDescent="0.2">
      <c r="A1035" s="3" t="s">
        <v>146</v>
      </c>
      <c r="B1035" s="3" t="s">
        <v>1159</v>
      </c>
    </row>
    <row r="1036" spans="1:2" x14ac:dyDescent="0.2">
      <c r="A1036" s="3" t="s">
        <v>146</v>
      </c>
      <c r="B1036" s="3" t="s">
        <v>1160</v>
      </c>
    </row>
    <row r="1037" spans="1:2" x14ac:dyDescent="0.2">
      <c r="A1037" s="3" t="s">
        <v>146</v>
      </c>
      <c r="B1037" s="3" t="s">
        <v>1161</v>
      </c>
    </row>
    <row r="1038" spans="1:2" x14ac:dyDescent="0.2">
      <c r="A1038" s="3" t="s">
        <v>146</v>
      </c>
      <c r="B1038" s="3" t="s">
        <v>1162</v>
      </c>
    </row>
    <row r="1039" spans="1:2" x14ac:dyDescent="0.2">
      <c r="A1039" s="3" t="s">
        <v>146</v>
      </c>
      <c r="B1039" s="3" t="s">
        <v>1163</v>
      </c>
    </row>
    <row r="1040" spans="1:2" x14ac:dyDescent="0.2">
      <c r="A1040" s="3" t="s">
        <v>146</v>
      </c>
      <c r="B1040" s="3" t="s">
        <v>1164</v>
      </c>
    </row>
    <row r="1041" spans="1:2" x14ac:dyDescent="0.2">
      <c r="A1041" s="3" t="s">
        <v>146</v>
      </c>
      <c r="B1041" s="3" t="s">
        <v>1165</v>
      </c>
    </row>
    <row r="1042" spans="1:2" x14ac:dyDescent="0.2">
      <c r="A1042" s="3" t="s">
        <v>146</v>
      </c>
      <c r="B1042" s="3" t="s">
        <v>1166</v>
      </c>
    </row>
    <row r="1043" spans="1:2" x14ac:dyDescent="0.2">
      <c r="A1043" s="3" t="s">
        <v>146</v>
      </c>
      <c r="B1043" s="3" t="s">
        <v>1167</v>
      </c>
    </row>
    <row r="1044" spans="1:2" x14ac:dyDescent="0.2">
      <c r="A1044" s="3" t="s">
        <v>146</v>
      </c>
      <c r="B1044" s="3" t="s">
        <v>1168</v>
      </c>
    </row>
    <row r="1045" spans="1:2" x14ac:dyDescent="0.2">
      <c r="A1045" s="3" t="s">
        <v>146</v>
      </c>
      <c r="B1045" s="3" t="s">
        <v>1169</v>
      </c>
    </row>
    <row r="1046" spans="1:2" x14ac:dyDescent="0.2">
      <c r="A1046" s="3" t="s">
        <v>146</v>
      </c>
      <c r="B1046" s="3" t="s">
        <v>1170</v>
      </c>
    </row>
    <row r="1047" spans="1:2" x14ac:dyDescent="0.2">
      <c r="A1047" s="3" t="s">
        <v>146</v>
      </c>
      <c r="B1047" s="3" t="s">
        <v>1171</v>
      </c>
    </row>
    <row r="1048" spans="1:2" x14ac:dyDescent="0.2">
      <c r="A1048" s="3" t="s">
        <v>146</v>
      </c>
      <c r="B1048" s="3" t="s">
        <v>1172</v>
      </c>
    </row>
    <row r="1049" spans="1:2" x14ac:dyDescent="0.2">
      <c r="A1049" s="3" t="s">
        <v>146</v>
      </c>
      <c r="B1049" s="3" t="s">
        <v>1173</v>
      </c>
    </row>
    <row r="1050" spans="1:2" x14ac:dyDescent="0.2">
      <c r="A1050" s="3" t="s">
        <v>149</v>
      </c>
      <c r="B1050" s="3" t="s">
        <v>1174</v>
      </c>
    </row>
    <row r="1051" spans="1:2" x14ac:dyDescent="0.2">
      <c r="A1051" s="3" t="s">
        <v>149</v>
      </c>
      <c r="B1051" s="3" t="s">
        <v>1175</v>
      </c>
    </row>
    <row r="1052" spans="1:2" x14ac:dyDescent="0.2">
      <c r="A1052" s="3" t="s">
        <v>149</v>
      </c>
      <c r="B1052" s="3" t="s">
        <v>1176</v>
      </c>
    </row>
    <row r="1053" spans="1:2" x14ac:dyDescent="0.2">
      <c r="A1053" s="3" t="s">
        <v>149</v>
      </c>
      <c r="B1053" s="3" t="s">
        <v>1177</v>
      </c>
    </row>
    <row r="1054" spans="1:2" x14ac:dyDescent="0.2">
      <c r="A1054" s="3" t="s">
        <v>149</v>
      </c>
      <c r="B1054" s="3" t="s">
        <v>1178</v>
      </c>
    </row>
    <row r="1055" spans="1:2" x14ac:dyDescent="0.2">
      <c r="A1055" s="3" t="s">
        <v>149</v>
      </c>
      <c r="B1055" s="3" t="s">
        <v>1179</v>
      </c>
    </row>
    <row r="1056" spans="1:2" x14ac:dyDescent="0.2">
      <c r="A1056" s="3" t="s">
        <v>149</v>
      </c>
      <c r="B1056" s="3" t="s">
        <v>1180</v>
      </c>
    </row>
    <row r="1057" spans="1:2" x14ac:dyDescent="0.2">
      <c r="A1057" s="3" t="s">
        <v>149</v>
      </c>
      <c r="B1057" s="3" t="s">
        <v>1181</v>
      </c>
    </row>
    <row r="1058" spans="1:2" x14ac:dyDescent="0.2">
      <c r="A1058" s="3" t="s">
        <v>149</v>
      </c>
      <c r="B1058" s="3" t="s">
        <v>1182</v>
      </c>
    </row>
    <row r="1059" spans="1:2" x14ac:dyDescent="0.2">
      <c r="A1059" s="3" t="s">
        <v>149</v>
      </c>
      <c r="B1059" s="3" t="s">
        <v>1183</v>
      </c>
    </row>
    <row r="1060" spans="1:2" x14ac:dyDescent="0.2">
      <c r="A1060" s="3" t="s">
        <v>149</v>
      </c>
      <c r="B1060" s="3" t="s">
        <v>1184</v>
      </c>
    </row>
    <row r="1061" spans="1:2" x14ac:dyDescent="0.2">
      <c r="A1061" s="3" t="s">
        <v>149</v>
      </c>
      <c r="B1061" s="3" t="s">
        <v>1185</v>
      </c>
    </row>
    <row r="1062" spans="1:2" x14ac:dyDescent="0.2">
      <c r="A1062" s="3" t="s">
        <v>149</v>
      </c>
      <c r="B1062" s="3" t="s">
        <v>1186</v>
      </c>
    </row>
    <row r="1063" spans="1:2" x14ac:dyDescent="0.2">
      <c r="A1063" s="3" t="s">
        <v>149</v>
      </c>
      <c r="B1063" s="3" t="s">
        <v>1187</v>
      </c>
    </row>
    <row r="1064" spans="1:2" x14ac:dyDescent="0.2">
      <c r="A1064" s="3" t="s">
        <v>149</v>
      </c>
      <c r="B1064" s="3" t="s">
        <v>1188</v>
      </c>
    </row>
    <row r="1065" spans="1:2" x14ac:dyDescent="0.2">
      <c r="A1065" s="3" t="s">
        <v>149</v>
      </c>
      <c r="B1065" s="3" t="s">
        <v>1189</v>
      </c>
    </row>
    <row r="1066" spans="1:2" x14ac:dyDescent="0.2">
      <c r="A1066" s="3" t="s">
        <v>149</v>
      </c>
      <c r="B1066" s="3" t="s">
        <v>1190</v>
      </c>
    </row>
    <row r="1067" spans="1:2" x14ac:dyDescent="0.2">
      <c r="A1067" s="3" t="s">
        <v>149</v>
      </c>
      <c r="B1067" s="3" t="s">
        <v>1191</v>
      </c>
    </row>
    <row r="1068" spans="1:2" x14ac:dyDescent="0.2">
      <c r="A1068" s="3" t="s">
        <v>149</v>
      </c>
      <c r="B1068" s="3" t="s">
        <v>1192</v>
      </c>
    </row>
    <row r="1069" spans="1:2" x14ac:dyDescent="0.2">
      <c r="A1069" s="3" t="s">
        <v>149</v>
      </c>
      <c r="B1069" s="3" t="s">
        <v>1193</v>
      </c>
    </row>
    <row r="1070" spans="1:2" x14ac:dyDescent="0.2">
      <c r="A1070" s="3" t="s">
        <v>149</v>
      </c>
      <c r="B1070" s="3" t="s">
        <v>1194</v>
      </c>
    </row>
    <row r="1071" spans="1:2" x14ac:dyDescent="0.2">
      <c r="A1071" s="3" t="s">
        <v>149</v>
      </c>
      <c r="B1071" s="3" t="s">
        <v>1195</v>
      </c>
    </row>
    <row r="1072" spans="1:2" x14ac:dyDescent="0.2">
      <c r="A1072" s="3" t="s">
        <v>149</v>
      </c>
      <c r="B1072" s="3" t="s">
        <v>1196</v>
      </c>
    </row>
    <row r="1073" spans="1:2" x14ac:dyDescent="0.2">
      <c r="A1073" s="3" t="s">
        <v>149</v>
      </c>
      <c r="B1073" s="3" t="s">
        <v>1197</v>
      </c>
    </row>
    <row r="1074" spans="1:2" x14ac:dyDescent="0.2">
      <c r="A1074" s="3" t="s">
        <v>149</v>
      </c>
      <c r="B1074" s="3" t="s">
        <v>1198</v>
      </c>
    </row>
    <row r="1075" spans="1:2" x14ac:dyDescent="0.2">
      <c r="A1075" s="3" t="s">
        <v>149</v>
      </c>
      <c r="B1075" s="3" t="s">
        <v>1199</v>
      </c>
    </row>
    <row r="1076" spans="1:2" x14ac:dyDescent="0.2">
      <c r="A1076" s="3" t="s">
        <v>149</v>
      </c>
      <c r="B1076" s="3" t="s">
        <v>1200</v>
      </c>
    </row>
    <row r="1077" spans="1:2" x14ac:dyDescent="0.2">
      <c r="A1077" s="3" t="s">
        <v>149</v>
      </c>
      <c r="B1077" s="3" t="s">
        <v>1201</v>
      </c>
    </row>
    <row r="1078" spans="1:2" x14ac:dyDescent="0.2">
      <c r="A1078" s="3" t="s">
        <v>149</v>
      </c>
      <c r="B1078" s="3" t="s">
        <v>1202</v>
      </c>
    </row>
    <row r="1079" spans="1:2" x14ac:dyDescent="0.2">
      <c r="A1079" s="3" t="s">
        <v>149</v>
      </c>
      <c r="B1079" s="3" t="s">
        <v>1203</v>
      </c>
    </row>
    <row r="1080" spans="1:2" x14ac:dyDescent="0.2">
      <c r="A1080" s="3" t="s">
        <v>149</v>
      </c>
      <c r="B1080" s="3" t="s">
        <v>1204</v>
      </c>
    </row>
    <row r="1081" spans="1:2" x14ac:dyDescent="0.2">
      <c r="A1081" s="3" t="s">
        <v>149</v>
      </c>
      <c r="B1081" s="3" t="s">
        <v>1205</v>
      </c>
    </row>
    <row r="1082" spans="1:2" x14ac:dyDescent="0.2">
      <c r="A1082" s="3" t="s">
        <v>149</v>
      </c>
      <c r="B1082" s="3" t="s">
        <v>1206</v>
      </c>
    </row>
    <row r="1083" spans="1:2" x14ac:dyDescent="0.2">
      <c r="A1083" s="3" t="s">
        <v>149</v>
      </c>
      <c r="B1083" s="3" t="s">
        <v>1207</v>
      </c>
    </row>
    <row r="1084" spans="1:2" x14ac:dyDescent="0.2">
      <c r="A1084" s="3" t="s">
        <v>149</v>
      </c>
      <c r="B1084" s="3" t="s">
        <v>1208</v>
      </c>
    </row>
    <row r="1085" spans="1:2" x14ac:dyDescent="0.2">
      <c r="A1085" s="3" t="s">
        <v>149</v>
      </c>
      <c r="B1085" s="3" t="s">
        <v>1209</v>
      </c>
    </row>
    <row r="1086" spans="1:2" x14ac:dyDescent="0.2">
      <c r="A1086" s="3" t="s">
        <v>149</v>
      </c>
      <c r="B1086" s="3" t="s">
        <v>1210</v>
      </c>
    </row>
    <row r="1087" spans="1:2" x14ac:dyDescent="0.2">
      <c r="A1087" s="3" t="s">
        <v>149</v>
      </c>
      <c r="B1087" s="3" t="s">
        <v>182</v>
      </c>
    </row>
    <row r="1088" spans="1:2" x14ac:dyDescent="0.2">
      <c r="A1088" s="3" t="s">
        <v>149</v>
      </c>
      <c r="B1088" s="3" t="s">
        <v>382</v>
      </c>
    </row>
    <row r="1089" spans="1:2" x14ac:dyDescent="0.2">
      <c r="A1089" s="3" t="s">
        <v>149</v>
      </c>
      <c r="B1089" s="3" t="s">
        <v>1211</v>
      </c>
    </row>
    <row r="1090" spans="1:2" x14ac:dyDescent="0.2">
      <c r="A1090" s="3" t="s">
        <v>149</v>
      </c>
      <c r="B1090" s="3" t="s">
        <v>1212</v>
      </c>
    </row>
    <row r="1091" spans="1:2" x14ac:dyDescent="0.2">
      <c r="A1091" s="3" t="s">
        <v>149</v>
      </c>
      <c r="B1091" s="3" t="s">
        <v>1213</v>
      </c>
    </row>
    <row r="1092" spans="1:2" x14ac:dyDescent="0.2">
      <c r="A1092" s="3" t="s">
        <v>149</v>
      </c>
      <c r="B1092" s="3" t="s">
        <v>1214</v>
      </c>
    </row>
    <row r="1093" spans="1:2" x14ac:dyDescent="0.2">
      <c r="A1093" s="3" t="s">
        <v>149</v>
      </c>
      <c r="B1093" s="3" t="s">
        <v>1215</v>
      </c>
    </row>
    <row r="1094" spans="1:2" x14ac:dyDescent="0.2">
      <c r="A1094" s="3" t="s">
        <v>149</v>
      </c>
      <c r="B1094" s="3" t="s">
        <v>1216</v>
      </c>
    </row>
    <row r="1095" spans="1:2" x14ac:dyDescent="0.2">
      <c r="A1095" s="3" t="s">
        <v>149</v>
      </c>
      <c r="B1095" s="3" t="s">
        <v>1217</v>
      </c>
    </row>
    <row r="1096" spans="1:2" x14ac:dyDescent="0.2">
      <c r="A1096" s="3" t="s">
        <v>149</v>
      </c>
      <c r="B1096" s="3" t="s">
        <v>1218</v>
      </c>
    </row>
    <row r="1097" spans="1:2" x14ac:dyDescent="0.2">
      <c r="A1097" s="3" t="s">
        <v>149</v>
      </c>
      <c r="B1097" s="3" t="s">
        <v>1219</v>
      </c>
    </row>
    <row r="1098" spans="1:2" x14ac:dyDescent="0.2">
      <c r="A1098" s="3" t="s">
        <v>149</v>
      </c>
      <c r="B1098" s="3" t="s">
        <v>1220</v>
      </c>
    </row>
    <row r="1099" spans="1:2" x14ac:dyDescent="0.2">
      <c r="A1099" s="3" t="s">
        <v>149</v>
      </c>
      <c r="B1099" s="3" t="s">
        <v>1221</v>
      </c>
    </row>
    <row r="1100" spans="1:2" x14ac:dyDescent="0.2">
      <c r="A1100" s="3" t="s">
        <v>149</v>
      </c>
      <c r="B1100" s="3" t="s">
        <v>1222</v>
      </c>
    </row>
    <row r="1101" spans="1:2" x14ac:dyDescent="0.2">
      <c r="A1101" s="3" t="s">
        <v>149</v>
      </c>
      <c r="B1101" s="3" t="s">
        <v>1223</v>
      </c>
    </row>
    <row r="1102" spans="1:2" x14ac:dyDescent="0.2">
      <c r="A1102" s="3" t="s">
        <v>149</v>
      </c>
      <c r="B1102" s="3" t="s">
        <v>1224</v>
      </c>
    </row>
    <row r="1103" spans="1:2" x14ac:dyDescent="0.2">
      <c r="A1103" s="3" t="s">
        <v>149</v>
      </c>
      <c r="B1103" s="3" t="s">
        <v>1225</v>
      </c>
    </row>
    <row r="1104" spans="1:2" x14ac:dyDescent="0.2">
      <c r="A1104" s="3" t="s">
        <v>149</v>
      </c>
      <c r="B1104" s="3" t="s">
        <v>1226</v>
      </c>
    </row>
    <row r="1105" spans="1:2" x14ac:dyDescent="0.2">
      <c r="A1105" s="3" t="s">
        <v>149</v>
      </c>
      <c r="B1105" s="3" t="s">
        <v>1227</v>
      </c>
    </row>
    <row r="1106" spans="1:2" x14ac:dyDescent="0.2">
      <c r="A1106" s="3" t="s">
        <v>149</v>
      </c>
      <c r="B1106" s="3" t="s">
        <v>1228</v>
      </c>
    </row>
    <row r="1107" spans="1:2" x14ac:dyDescent="0.2">
      <c r="A1107" s="3" t="s">
        <v>149</v>
      </c>
      <c r="B1107" s="3" t="s">
        <v>1229</v>
      </c>
    </row>
    <row r="1108" spans="1:2" x14ac:dyDescent="0.2">
      <c r="A1108" s="3" t="s">
        <v>149</v>
      </c>
      <c r="B1108" s="3" t="s">
        <v>1230</v>
      </c>
    </row>
    <row r="1109" spans="1:2" x14ac:dyDescent="0.2">
      <c r="A1109" s="3" t="s">
        <v>149</v>
      </c>
      <c r="B1109" s="3" t="s">
        <v>1231</v>
      </c>
    </row>
    <row r="1110" spans="1:2" x14ac:dyDescent="0.2">
      <c r="A1110" s="3" t="s">
        <v>149</v>
      </c>
      <c r="B1110" s="3" t="s">
        <v>1232</v>
      </c>
    </row>
    <row r="1111" spans="1:2" x14ac:dyDescent="0.2">
      <c r="A1111" s="3" t="s">
        <v>149</v>
      </c>
      <c r="B1111" s="3" t="s">
        <v>1233</v>
      </c>
    </row>
    <row r="1112" spans="1:2" x14ac:dyDescent="0.2">
      <c r="A1112" s="3" t="s">
        <v>149</v>
      </c>
      <c r="B1112" s="3" t="s">
        <v>1234</v>
      </c>
    </row>
    <row r="1113" spans="1:2" x14ac:dyDescent="0.2">
      <c r="A1113" s="3" t="s">
        <v>149</v>
      </c>
      <c r="B1113" s="3" t="s">
        <v>1235</v>
      </c>
    </row>
    <row r="1114" spans="1:2" x14ac:dyDescent="0.2">
      <c r="A1114" s="3" t="s">
        <v>149</v>
      </c>
      <c r="B1114" s="3" t="s">
        <v>1236</v>
      </c>
    </row>
    <row r="1115" spans="1:2" x14ac:dyDescent="0.2">
      <c r="A1115" s="3" t="s">
        <v>149</v>
      </c>
      <c r="B1115" s="3" t="s">
        <v>1237</v>
      </c>
    </row>
    <row r="1116" spans="1:2" x14ac:dyDescent="0.2">
      <c r="A1116" s="3" t="s">
        <v>149</v>
      </c>
      <c r="B1116" s="3" t="s">
        <v>1238</v>
      </c>
    </row>
    <row r="1117" spans="1:2" x14ac:dyDescent="0.2">
      <c r="A1117" s="3" t="s">
        <v>149</v>
      </c>
      <c r="B1117" s="3" t="s">
        <v>1239</v>
      </c>
    </row>
    <row r="1118" spans="1:2" x14ac:dyDescent="0.2">
      <c r="A1118" s="3" t="s">
        <v>149</v>
      </c>
      <c r="B1118" s="3" t="s">
        <v>1240</v>
      </c>
    </row>
    <row r="1119" spans="1:2" x14ac:dyDescent="0.2">
      <c r="A1119" s="3" t="s">
        <v>149</v>
      </c>
      <c r="B1119" s="3" t="s">
        <v>1241</v>
      </c>
    </row>
    <row r="1120" spans="1:2" x14ac:dyDescent="0.2">
      <c r="A1120" s="3" t="s">
        <v>149</v>
      </c>
      <c r="B1120" s="3" t="s">
        <v>1242</v>
      </c>
    </row>
    <row r="1121" spans="1:2" x14ac:dyDescent="0.2">
      <c r="A1121" s="3" t="s">
        <v>149</v>
      </c>
      <c r="B1121" s="3" t="s">
        <v>1243</v>
      </c>
    </row>
    <row r="1122" spans="1:2" x14ac:dyDescent="0.2">
      <c r="A1122" s="3" t="s">
        <v>149</v>
      </c>
      <c r="B1122" s="3" t="s">
        <v>1244</v>
      </c>
    </row>
    <row r="1123" spans="1:2" x14ac:dyDescent="0.2">
      <c r="A1123" s="3" t="s">
        <v>149</v>
      </c>
      <c r="B1123" s="3" t="s">
        <v>1245</v>
      </c>
    </row>
    <row r="1124" spans="1:2" x14ac:dyDescent="0.2">
      <c r="A1124" s="3" t="s">
        <v>149</v>
      </c>
      <c r="B1124" s="3" t="s">
        <v>1246</v>
      </c>
    </row>
    <row r="1125" spans="1:2" x14ac:dyDescent="0.2">
      <c r="A1125" s="3" t="s">
        <v>149</v>
      </c>
      <c r="B1125" s="3" t="s">
        <v>1247</v>
      </c>
    </row>
    <row r="1126" spans="1:2" x14ac:dyDescent="0.2">
      <c r="A1126" s="3" t="s">
        <v>152</v>
      </c>
      <c r="B1126" s="3" t="s">
        <v>1248</v>
      </c>
    </row>
    <row r="1127" spans="1:2" x14ac:dyDescent="0.2">
      <c r="A1127" s="3" t="s">
        <v>152</v>
      </c>
      <c r="B1127" s="3" t="s">
        <v>1249</v>
      </c>
    </row>
    <row r="1128" spans="1:2" x14ac:dyDescent="0.2">
      <c r="A1128" s="3" t="s">
        <v>152</v>
      </c>
      <c r="B1128" s="3" t="s">
        <v>1250</v>
      </c>
    </row>
    <row r="1129" spans="1:2" x14ac:dyDescent="0.2">
      <c r="A1129" s="3" t="s">
        <v>152</v>
      </c>
      <c r="B1129" s="3" t="s">
        <v>1251</v>
      </c>
    </row>
    <row r="1130" spans="1:2" x14ac:dyDescent="0.2">
      <c r="A1130" s="3" t="s">
        <v>152</v>
      </c>
      <c r="B1130" s="3" t="s">
        <v>1252</v>
      </c>
    </row>
    <row r="1131" spans="1:2" x14ac:dyDescent="0.2">
      <c r="A1131" s="3" t="s">
        <v>152</v>
      </c>
      <c r="B1131" s="3" t="s">
        <v>1253</v>
      </c>
    </row>
    <row r="1132" spans="1:2" x14ac:dyDescent="0.2">
      <c r="A1132" s="3" t="s">
        <v>152</v>
      </c>
      <c r="B1132" s="3" t="s">
        <v>1254</v>
      </c>
    </row>
    <row r="1133" spans="1:2" x14ac:dyDescent="0.2">
      <c r="A1133" s="3" t="s">
        <v>152</v>
      </c>
      <c r="B1133" s="3" t="s">
        <v>1255</v>
      </c>
    </row>
    <row r="1134" spans="1:2" x14ac:dyDescent="0.2">
      <c r="A1134" s="3" t="s">
        <v>152</v>
      </c>
      <c r="B1134" s="3" t="s">
        <v>1256</v>
      </c>
    </row>
    <row r="1135" spans="1:2" x14ac:dyDescent="0.2">
      <c r="A1135" s="3" t="s">
        <v>152</v>
      </c>
      <c r="B1135" s="3" t="s">
        <v>1257</v>
      </c>
    </row>
    <row r="1136" spans="1:2" x14ac:dyDescent="0.2">
      <c r="A1136" s="3" t="s">
        <v>152</v>
      </c>
      <c r="B1136" s="3" t="s">
        <v>1258</v>
      </c>
    </row>
    <row r="1137" spans="1:2" x14ac:dyDescent="0.2">
      <c r="A1137" s="3" t="s">
        <v>152</v>
      </c>
      <c r="B1137" s="3" t="s">
        <v>1259</v>
      </c>
    </row>
    <row r="1138" spans="1:2" x14ac:dyDescent="0.2">
      <c r="A1138" s="3" t="s">
        <v>152</v>
      </c>
      <c r="B1138" s="3" t="s">
        <v>1260</v>
      </c>
    </row>
    <row r="1139" spans="1:2" x14ac:dyDescent="0.2">
      <c r="A1139" s="3" t="s">
        <v>152</v>
      </c>
      <c r="B1139" s="3" t="s">
        <v>1261</v>
      </c>
    </row>
    <row r="1140" spans="1:2" x14ac:dyDescent="0.2">
      <c r="A1140" s="3" t="s">
        <v>152</v>
      </c>
      <c r="B1140" s="3" t="s">
        <v>1262</v>
      </c>
    </row>
    <row r="1141" spans="1:2" x14ac:dyDescent="0.2">
      <c r="A1141" s="3" t="s">
        <v>152</v>
      </c>
      <c r="B1141" s="3" t="s">
        <v>1263</v>
      </c>
    </row>
    <row r="1142" spans="1:2" x14ac:dyDescent="0.2">
      <c r="A1142" s="3" t="s">
        <v>152</v>
      </c>
      <c r="B1142" s="3" t="s">
        <v>1264</v>
      </c>
    </row>
    <row r="1143" spans="1:2" x14ac:dyDescent="0.2">
      <c r="A1143" s="3" t="s">
        <v>152</v>
      </c>
      <c r="B1143" s="3" t="s">
        <v>1265</v>
      </c>
    </row>
    <row r="1144" spans="1:2" x14ac:dyDescent="0.2">
      <c r="A1144" s="3" t="s">
        <v>152</v>
      </c>
      <c r="B1144" s="3" t="s">
        <v>1266</v>
      </c>
    </row>
    <row r="1145" spans="1:2" x14ac:dyDescent="0.2">
      <c r="A1145" s="3" t="s">
        <v>152</v>
      </c>
      <c r="B1145" s="3" t="s">
        <v>1267</v>
      </c>
    </row>
    <row r="1146" spans="1:2" x14ac:dyDescent="0.2">
      <c r="A1146" s="3" t="s">
        <v>152</v>
      </c>
      <c r="B1146" s="3" t="s">
        <v>1268</v>
      </c>
    </row>
    <row r="1147" spans="1:2" x14ac:dyDescent="0.2">
      <c r="A1147" s="3" t="s">
        <v>152</v>
      </c>
      <c r="B1147" s="3" t="s">
        <v>1269</v>
      </c>
    </row>
    <row r="1148" spans="1:2" x14ac:dyDescent="0.2">
      <c r="A1148" s="3" t="s">
        <v>152</v>
      </c>
      <c r="B1148" s="3" t="s">
        <v>1270</v>
      </c>
    </row>
    <row r="1149" spans="1:2" x14ac:dyDescent="0.2">
      <c r="A1149" s="3" t="s">
        <v>152</v>
      </c>
      <c r="B1149" s="3" t="s">
        <v>1271</v>
      </c>
    </row>
    <row r="1150" spans="1:2" x14ac:dyDescent="0.2">
      <c r="A1150" s="3" t="s">
        <v>152</v>
      </c>
      <c r="B1150" s="3" t="s">
        <v>1272</v>
      </c>
    </row>
    <row r="1151" spans="1:2" x14ac:dyDescent="0.2">
      <c r="A1151" s="3" t="s">
        <v>152</v>
      </c>
      <c r="B1151" s="3" t="s">
        <v>1273</v>
      </c>
    </row>
    <row r="1152" spans="1:2" x14ac:dyDescent="0.2">
      <c r="A1152" s="3" t="s">
        <v>152</v>
      </c>
      <c r="B1152" s="3" t="s">
        <v>1274</v>
      </c>
    </row>
    <row r="1153" spans="1:2" x14ac:dyDescent="0.2">
      <c r="A1153" s="3" t="s">
        <v>152</v>
      </c>
      <c r="B1153" s="3" t="s">
        <v>1275</v>
      </c>
    </row>
    <row r="1154" spans="1:2" x14ac:dyDescent="0.2">
      <c r="A1154" s="3" t="s">
        <v>152</v>
      </c>
      <c r="B1154" s="3" t="s">
        <v>1276</v>
      </c>
    </row>
    <row r="1155" spans="1:2" x14ac:dyDescent="0.2">
      <c r="A1155" s="3" t="s">
        <v>152</v>
      </c>
      <c r="B1155" s="3" t="s">
        <v>1277</v>
      </c>
    </row>
    <row r="1156" spans="1:2" x14ac:dyDescent="0.2">
      <c r="A1156" s="3" t="s">
        <v>152</v>
      </c>
      <c r="B1156" s="3" t="s">
        <v>1278</v>
      </c>
    </row>
    <row r="1157" spans="1:2" x14ac:dyDescent="0.2">
      <c r="A1157" s="3" t="s">
        <v>152</v>
      </c>
      <c r="B1157" s="3" t="s">
        <v>1279</v>
      </c>
    </row>
    <row r="1158" spans="1:2" x14ac:dyDescent="0.2">
      <c r="A1158" s="3" t="s">
        <v>152</v>
      </c>
      <c r="B1158" s="3" t="s">
        <v>1280</v>
      </c>
    </row>
    <row r="1159" spans="1:2" x14ac:dyDescent="0.2">
      <c r="A1159" s="3" t="s">
        <v>152</v>
      </c>
      <c r="B1159" s="3" t="s">
        <v>1281</v>
      </c>
    </row>
    <row r="1160" spans="1:2" x14ac:dyDescent="0.2">
      <c r="A1160" s="3" t="s">
        <v>152</v>
      </c>
      <c r="B1160" s="3" t="s">
        <v>1282</v>
      </c>
    </row>
    <row r="1161" spans="1:2" x14ac:dyDescent="0.2">
      <c r="A1161" s="3" t="s">
        <v>152</v>
      </c>
      <c r="B1161" s="3" t="s">
        <v>1283</v>
      </c>
    </row>
    <row r="1162" spans="1:2" x14ac:dyDescent="0.2">
      <c r="A1162" s="3" t="s">
        <v>152</v>
      </c>
      <c r="B1162" s="3" t="s">
        <v>1284</v>
      </c>
    </row>
    <row r="1163" spans="1:2" x14ac:dyDescent="0.2">
      <c r="A1163" s="3" t="s">
        <v>152</v>
      </c>
      <c r="B1163" s="3" t="s">
        <v>1285</v>
      </c>
    </row>
    <row r="1164" spans="1:2" x14ac:dyDescent="0.2">
      <c r="A1164" s="3" t="s">
        <v>152</v>
      </c>
      <c r="B1164" s="3" t="s">
        <v>847</v>
      </c>
    </row>
    <row r="1165" spans="1:2" x14ac:dyDescent="0.2">
      <c r="A1165" s="3" t="s">
        <v>152</v>
      </c>
      <c r="B1165" s="3" t="s">
        <v>1286</v>
      </c>
    </row>
    <row r="1166" spans="1:2" x14ac:dyDescent="0.2">
      <c r="A1166" s="3" t="s">
        <v>152</v>
      </c>
      <c r="B1166" s="3" t="s">
        <v>1287</v>
      </c>
    </row>
    <row r="1167" spans="1:2" x14ac:dyDescent="0.2">
      <c r="A1167" s="3" t="s">
        <v>152</v>
      </c>
      <c r="B1167" s="3" t="s">
        <v>1288</v>
      </c>
    </row>
    <row r="1168" spans="1:2" x14ac:dyDescent="0.2">
      <c r="A1168" s="3" t="s">
        <v>152</v>
      </c>
      <c r="B1168" s="3" t="s">
        <v>1289</v>
      </c>
    </row>
    <row r="1169" spans="1:2" x14ac:dyDescent="0.2">
      <c r="A1169" s="3" t="s">
        <v>152</v>
      </c>
      <c r="B1169" s="3" t="s">
        <v>1290</v>
      </c>
    </row>
    <row r="1170" spans="1:2" x14ac:dyDescent="0.2">
      <c r="A1170" s="3" t="s">
        <v>152</v>
      </c>
      <c r="B1170" s="3" t="s">
        <v>308</v>
      </c>
    </row>
    <row r="1171" spans="1:2" x14ac:dyDescent="0.2">
      <c r="A1171" s="3" t="s">
        <v>152</v>
      </c>
      <c r="B1171" s="3" t="s">
        <v>477</v>
      </c>
    </row>
    <row r="1172" spans="1:2" x14ac:dyDescent="0.2">
      <c r="A1172" s="3" t="s">
        <v>152</v>
      </c>
      <c r="B1172" s="3" t="s">
        <v>1291</v>
      </c>
    </row>
    <row r="1173" spans="1:2" x14ac:dyDescent="0.2">
      <c r="A1173" s="3" t="s">
        <v>152</v>
      </c>
      <c r="B1173" s="3" t="s">
        <v>1292</v>
      </c>
    </row>
    <row r="1174" spans="1:2" x14ac:dyDescent="0.2">
      <c r="A1174" s="3" t="s">
        <v>152</v>
      </c>
      <c r="B1174" s="3" t="s">
        <v>1293</v>
      </c>
    </row>
    <row r="1175" spans="1:2" x14ac:dyDescent="0.2">
      <c r="A1175" s="3" t="s">
        <v>152</v>
      </c>
      <c r="B1175" s="3" t="s">
        <v>1294</v>
      </c>
    </row>
    <row r="1176" spans="1:2" x14ac:dyDescent="0.2">
      <c r="A1176" s="3" t="s">
        <v>152</v>
      </c>
      <c r="B1176" s="3" t="s">
        <v>1295</v>
      </c>
    </row>
    <row r="1177" spans="1:2" x14ac:dyDescent="0.2">
      <c r="A1177" s="3" t="s">
        <v>152</v>
      </c>
      <c r="B1177" s="3" t="s">
        <v>1296</v>
      </c>
    </row>
    <row r="1178" spans="1:2" x14ac:dyDescent="0.2">
      <c r="A1178" s="3" t="s">
        <v>152</v>
      </c>
      <c r="B1178" s="3" t="s">
        <v>1297</v>
      </c>
    </row>
    <row r="1179" spans="1:2" x14ac:dyDescent="0.2">
      <c r="A1179" s="3" t="s">
        <v>152</v>
      </c>
      <c r="B1179" s="3" t="s">
        <v>1298</v>
      </c>
    </row>
    <row r="1180" spans="1:2" x14ac:dyDescent="0.2">
      <c r="A1180" s="3" t="s">
        <v>152</v>
      </c>
      <c r="B1180" s="3" t="s">
        <v>1299</v>
      </c>
    </row>
    <row r="1181" spans="1:2" x14ac:dyDescent="0.2">
      <c r="A1181" s="3" t="s">
        <v>152</v>
      </c>
      <c r="B1181" s="3" t="s">
        <v>1300</v>
      </c>
    </row>
    <row r="1182" spans="1:2" x14ac:dyDescent="0.2">
      <c r="A1182" s="3" t="s">
        <v>152</v>
      </c>
      <c r="B1182" s="3" t="s">
        <v>1301</v>
      </c>
    </row>
    <row r="1183" spans="1:2" x14ac:dyDescent="0.2">
      <c r="A1183" s="3" t="s">
        <v>152</v>
      </c>
      <c r="B1183" s="3" t="s">
        <v>1302</v>
      </c>
    </row>
    <row r="1184" spans="1:2" x14ac:dyDescent="0.2">
      <c r="A1184" s="3" t="s">
        <v>152</v>
      </c>
      <c r="B1184" s="3" t="s">
        <v>911</v>
      </c>
    </row>
    <row r="1185" spans="1:2" x14ac:dyDescent="0.2">
      <c r="A1185" s="3" t="s">
        <v>152</v>
      </c>
      <c r="B1185" s="3" t="s">
        <v>1303</v>
      </c>
    </row>
  </sheetData>
  <autoFilter ref="A1:B1" xr:uid="{00000000-0009-0000-0000-000008000000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31</vt:i4>
      </vt:variant>
    </vt:vector>
  </HeadingPairs>
  <TitlesOfParts>
    <vt:vector size="40" baseType="lpstr">
      <vt:lpstr>Sites</vt:lpstr>
      <vt:lpstr>Oeufs 1er dépistage</vt:lpstr>
      <vt:lpstr>Oeufs 2e dépistage</vt:lpstr>
      <vt:lpstr>Oeufs 3e dépistage</vt:lpstr>
      <vt:lpstr>Oeufs 4</vt:lpstr>
      <vt:lpstr>Banque de données oeufs</vt:lpstr>
      <vt:lpstr>Banque de données larves</vt:lpstr>
      <vt:lpstr>Banque de données dommages</vt:lpstr>
      <vt:lpstr>Menus</vt:lpstr>
      <vt:lpstr>Abitibi_Témiscamingue</vt:lpstr>
      <vt:lpstr>Bas_Saint_Laurent</vt:lpstr>
      <vt:lpstr>Capitale_Nationale</vt:lpstr>
      <vt:lpstr>Centre_du_Québec</vt:lpstr>
      <vt:lpstr>Chaudière_Appalaches</vt:lpstr>
      <vt:lpstr>Couleur</vt:lpstr>
      <vt:lpstr>Culture</vt:lpstr>
      <vt:lpstr>Date_Dommages</vt:lpstr>
      <vt:lpstr>Date_Larves</vt:lpstr>
      <vt:lpstr>Date_Oeufs</vt:lpstr>
      <vt:lpstr>Estrie</vt:lpstr>
      <vt:lpstr>Gaspésie_Îles_de_la_Madeleine</vt:lpstr>
      <vt:lpstr>'Oeufs 1er dépistage'!Impression_des_titres</vt:lpstr>
      <vt:lpstr>'Oeufs 2e dépistage'!Impression_des_titres</vt:lpstr>
      <vt:lpstr>'Oeufs 3e dépistage'!Impression_des_titres</vt:lpstr>
      <vt:lpstr>'Oeufs 4'!Impression_des_titres</vt:lpstr>
      <vt:lpstr>Laurentides</vt:lpstr>
      <vt:lpstr>Mauricie</vt:lpstr>
      <vt:lpstr>Montérégie_Est</vt:lpstr>
      <vt:lpstr>Montérégie_Ouest</vt:lpstr>
      <vt:lpstr>Montréal_Laval_Lanaudière</vt:lpstr>
      <vt:lpstr>Outaouais</vt:lpstr>
      <vt:lpstr>Régions</vt:lpstr>
      <vt:lpstr>Saguenay_Lac_Saint_Jean</vt:lpstr>
      <vt:lpstr>Sites</vt:lpstr>
      <vt:lpstr>Stade</vt:lpstr>
      <vt:lpstr>Texture</vt:lpstr>
      <vt:lpstr>'Oeufs 1er dépistage'!Zone_d_impression</vt:lpstr>
      <vt:lpstr>'Oeufs 2e dépistage'!Zone_d_impression</vt:lpstr>
      <vt:lpstr>'Oeufs 3e dépistage'!Zone_d_impression</vt:lpstr>
      <vt:lpstr>'Oeufs 4'!Zone_d_impression</vt:lpstr>
    </vt:vector>
  </TitlesOfParts>
  <Manager/>
  <Company>Mapaq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André Rondeau</dc:creator>
  <cp:keywords/>
  <dc:description/>
  <cp:lastModifiedBy>Ouellet Cindy (DP) (Québec)</cp:lastModifiedBy>
  <cp:revision/>
  <cp:lastPrinted>2020-07-16T13:45:04Z</cp:lastPrinted>
  <dcterms:created xsi:type="dcterms:W3CDTF">2013-08-21T15:42:42Z</dcterms:created>
  <dcterms:modified xsi:type="dcterms:W3CDTF">2020-07-16T16:30:11Z</dcterms:modified>
  <cp:category/>
  <cp:contentStatus/>
</cp:coreProperties>
</file>